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tart Up Cost" sheetId="1" r:id="rId1"/>
    <sheet name="Income Statement Year 1" sheetId="3" r:id="rId2"/>
    <sheet name="Income Statement Year 2" sheetId="2" r:id="rId3"/>
    <sheet name="Income Statement Year 3" sheetId="4" r:id="rId4"/>
    <sheet name="Cash Flow 1" sheetId="5" r:id="rId5"/>
    <sheet name="Cash Flow 2" sheetId="6" r:id="rId6"/>
    <sheet name="Cash Flow 3" sheetId="7" r:id="rId7"/>
    <sheet name="Balance Sheet 1" sheetId="8" r:id="rId8"/>
    <sheet name="Balance Sheet 2" sheetId="9" r:id="rId9"/>
    <sheet name="Balance Sheet 3" sheetId="10" r:id="rId10"/>
  </sheets>
  <calcPr calcId="152511"/>
</workbook>
</file>

<file path=xl/calcChain.xml><?xml version="1.0" encoding="utf-8"?>
<calcChain xmlns="http://schemas.openxmlformats.org/spreadsheetml/2006/main">
  <c r="C11" i="8" l="1"/>
  <c r="N21" i="7" l="1"/>
  <c r="N21" i="6"/>
  <c r="N22" i="3"/>
  <c r="N22" i="5"/>
  <c r="N21" i="3"/>
  <c r="B21" i="3"/>
  <c r="H22" i="3"/>
  <c r="N23" i="5"/>
  <c r="C23" i="5"/>
  <c r="D23" i="5"/>
  <c r="E23" i="5"/>
  <c r="F23" i="5"/>
  <c r="G23" i="5"/>
  <c r="H23" i="5"/>
  <c r="I23" i="5"/>
  <c r="J23" i="5"/>
  <c r="K23" i="5"/>
  <c r="L23" i="5"/>
  <c r="M23" i="5"/>
  <c r="B23" i="5"/>
  <c r="B22" i="3"/>
  <c r="C22" i="3"/>
  <c r="D22" i="3"/>
  <c r="E22" i="3"/>
  <c r="F22" i="3"/>
  <c r="G22" i="3"/>
  <c r="I22" i="3"/>
  <c r="J22" i="3"/>
  <c r="K22" i="3"/>
  <c r="L22" i="3"/>
  <c r="M22" i="3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C11" i="10" l="1"/>
  <c r="C11" i="9"/>
  <c r="C84" i="7"/>
  <c r="B84" i="7"/>
  <c r="D80" i="7"/>
  <c r="C77" i="7"/>
  <c r="B77" i="7"/>
  <c r="D73" i="7"/>
  <c r="C70" i="7"/>
  <c r="B70" i="7"/>
  <c r="D66" i="7"/>
  <c r="C63" i="7"/>
  <c r="F58" i="7" s="1"/>
  <c r="B63" i="7"/>
  <c r="D59" i="7"/>
  <c r="C55" i="7"/>
  <c r="F30" i="7" s="1"/>
  <c r="B55" i="7"/>
  <c r="D51" i="7"/>
  <c r="C48" i="7"/>
  <c r="B48" i="7"/>
  <c r="D44" i="7"/>
  <c r="C41" i="7"/>
  <c r="B41" i="7"/>
  <c r="D37" i="7"/>
  <c r="C34" i="7"/>
  <c r="B34" i="7"/>
  <c r="D30" i="7"/>
  <c r="C84" i="6"/>
  <c r="B84" i="6"/>
  <c r="D80" i="6"/>
  <c r="C77" i="6"/>
  <c r="F58" i="6" s="1"/>
  <c r="B77" i="6"/>
  <c r="D73" i="6"/>
  <c r="C70" i="6"/>
  <c r="B70" i="6"/>
  <c r="D66" i="6"/>
  <c r="C63" i="6"/>
  <c r="B63" i="6"/>
  <c r="D59" i="6"/>
  <c r="C55" i="6"/>
  <c r="B55" i="6"/>
  <c r="D51" i="6"/>
  <c r="C48" i="6"/>
  <c r="B48" i="6"/>
  <c r="D44" i="6"/>
  <c r="C41" i="6"/>
  <c r="F30" i="6" s="1"/>
  <c r="B41" i="6"/>
  <c r="D37" i="6"/>
  <c r="C34" i="6"/>
  <c r="B34" i="6"/>
  <c r="D30" i="6"/>
  <c r="C84" i="5"/>
  <c r="B84" i="5"/>
  <c r="D80" i="5"/>
  <c r="C77" i="5"/>
  <c r="B77" i="5"/>
  <c r="D73" i="5"/>
  <c r="C70" i="5"/>
  <c r="B70" i="5"/>
  <c r="D66" i="5"/>
  <c r="C63" i="5"/>
  <c r="B63" i="5"/>
  <c r="D59" i="5"/>
  <c r="C55" i="5"/>
  <c r="B55" i="5"/>
  <c r="D51" i="5"/>
  <c r="C48" i="5"/>
  <c r="B48" i="5"/>
  <c r="D44" i="5"/>
  <c r="C41" i="5"/>
  <c r="B41" i="5"/>
  <c r="D37" i="5"/>
  <c r="C34" i="5"/>
  <c r="B34" i="5"/>
  <c r="D30" i="5"/>
  <c r="F27" i="3"/>
  <c r="F30" i="5" l="1"/>
  <c r="F58" i="5"/>
  <c r="N13" i="4"/>
  <c r="F27" i="4"/>
  <c r="N19" i="4"/>
  <c r="N21" i="4" s="1"/>
  <c r="N23" i="2"/>
  <c r="C22" i="10" l="1"/>
  <c r="C22" i="9"/>
  <c r="C22" i="8"/>
  <c r="L13" i="7"/>
  <c r="K13" i="7"/>
  <c r="J13" i="7"/>
  <c r="I13" i="7"/>
  <c r="H13" i="7"/>
  <c r="G13" i="7"/>
  <c r="F13" i="7"/>
  <c r="E13" i="7"/>
  <c r="D13" i="7"/>
  <c r="C13" i="7"/>
  <c r="B13" i="7"/>
  <c r="M23" i="7"/>
  <c r="L23" i="7"/>
  <c r="K23" i="7"/>
  <c r="J23" i="7"/>
  <c r="I23" i="7"/>
  <c r="H23" i="7"/>
  <c r="G23" i="7"/>
  <c r="F23" i="7"/>
  <c r="E23" i="7"/>
  <c r="D23" i="7"/>
  <c r="C23" i="7"/>
  <c r="C25" i="7" s="1"/>
  <c r="D4" i="7" s="1"/>
  <c r="B23" i="7"/>
  <c r="B25" i="7" s="1"/>
  <c r="N22" i="7"/>
  <c r="N20" i="7"/>
  <c r="N19" i="7"/>
  <c r="N18" i="7"/>
  <c r="N17" i="7"/>
  <c r="N16" i="7"/>
  <c r="M13" i="7"/>
  <c r="N12" i="7"/>
  <c r="N11" i="7"/>
  <c r="N9" i="7"/>
  <c r="N8" i="7"/>
  <c r="C26" i="7" l="1"/>
  <c r="D25" i="7"/>
  <c r="E4" i="7" s="1"/>
  <c r="E25" i="7" s="1"/>
  <c r="B26" i="7"/>
  <c r="D26" i="7"/>
  <c r="N23" i="7"/>
  <c r="N13" i="7"/>
  <c r="M13" i="6"/>
  <c r="L13" i="6"/>
  <c r="K13" i="6"/>
  <c r="J13" i="6"/>
  <c r="I13" i="6"/>
  <c r="H13" i="6"/>
  <c r="G13" i="6"/>
  <c r="F13" i="6"/>
  <c r="E13" i="6"/>
  <c r="D13" i="6"/>
  <c r="C13" i="6"/>
  <c r="B13" i="6"/>
  <c r="M23" i="6"/>
  <c r="L23" i="6"/>
  <c r="K23" i="6"/>
  <c r="J23" i="6"/>
  <c r="I23" i="6"/>
  <c r="H23" i="6"/>
  <c r="G23" i="6"/>
  <c r="F23" i="6"/>
  <c r="E23" i="6"/>
  <c r="D23" i="6"/>
  <c r="C23" i="6"/>
  <c r="B23" i="6"/>
  <c r="B25" i="6" s="1"/>
  <c r="C4" i="6" s="1"/>
  <c r="N22" i="6"/>
  <c r="N20" i="6"/>
  <c r="N19" i="6"/>
  <c r="N18" i="6"/>
  <c r="N17" i="6"/>
  <c r="N16" i="6"/>
  <c r="N12" i="6"/>
  <c r="N11" i="6"/>
  <c r="N9" i="6"/>
  <c r="N8" i="6"/>
  <c r="C25" i="6" l="1"/>
  <c r="N23" i="6"/>
  <c r="E26" i="7"/>
  <c r="F4" i="7"/>
  <c r="B26" i="6"/>
  <c r="N13" i="6"/>
  <c r="D4" i="6" l="1"/>
  <c r="D25" i="6" s="1"/>
  <c r="C26" i="6"/>
  <c r="F25" i="7"/>
  <c r="G4" i="7" s="1"/>
  <c r="G25" i="7" s="1"/>
  <c r="M13" i="5"/>
  <c r="L13" i="5"/>
  <c r="K13" i="5"/>
  <c r="J13" i="5"/>
  <c r="I13" i="5"/>
  <c r="H13" i="5"/>
  <c r="G13" i="5"/>
  <c r="F13" i="5"/>
  <c r="E13" i="5"/>
  <c r="D13" i="5"/>
  <c r="C13" i="5"/>
  <c r="B13" i="5"/>
  <c r="B25" i="5" s="1"/>
  <c r="C4" i="5" s="1"/>
  <c r="C25" i="5" s="1"/>
  <c r="D4" i="5" s="1"/>
  <c r="D25" i="5" s="1"/>
  <c r="E4" i="6" l="1"/>
  <c r="E25" i="6" s="1"/>
  <c r="D26" i="6"/>
  <c r="E4" i="5"/>
  <c r="E25" i="5" s="1"/>
  <c r="F4" i="5" s="1"/>
  <c r="F25" i="5" s="1"/>
  <c r="G4" i="5" s="1"/>
  <c r="G25" i="5" s="1"/>
  <c r="H4" i="5" s="1"/>
  <c r="H25" i="5" s="1"/>
  <c r="I4" i="5" s="1"/>
  <c r="I25" i="5" s="1"/>
  <c r="G26" i="7"/>
  <c r="H4" i="7"/>
  <c r="H25" i="7" s="1"/>
  <c r="F26" i="7"/>
  <c r="B26" i="5"/>
  <c r="N13" i="5"/>
  <c r="G26" i="5"/>
  <c r="F26" i="5"/>
  <c r="D26" i="5"/>
  <c r="C26" i="5"/>
  <c r="N21" i="5"/>
  <c r="N20" i="5"/>
  <c r="N19" i="5"/>
  <c r="N18" i="5"/>
  <c r="N17" i="5"/>
  <c r="N16" i="5"/>
  <c r="N12" i="5"/>
  <c r="N11" i="5"/>
  <c r="N9" i="5"/>
  <c r="N8" i="5"/>
  <c r="N17" i="4"/>
  <c r="N17" i="2"/>
  <c r="N17" i="3"/>
  <c r="N15" i="3"/>
  <c r="N16" i="3"/>
  <c r="N18" i="3"/>
  <c r="B81" i="4"/>
  <c r="C81" i="4"/>
  <c r="D77" i="4"/>
  <c r="C74" i="4"/>
  <c r="B74" i="4"/>
  <c r="D70" i="4"/>
  <c r="C67" i="4"/>
  <c r="B67" i="4"/>
  <c r="D63" i="4"/>
  <c r="C60" i="4"/>
  <c r="B60" i="4"/>
  <c r="D56" i="4"/>
  <c r="C52" i="4"/>
  <c r="B52" i="4"/>
  <c r="D48" i="4"/>
  <c r="C45" i="4"/>
  <c r="B45" i="4"/>
  <c r="D41" i="4"/>
  <c r="C38" i="4"/>
  <c r="B38" i="4"/>
  <c r="D34" i="4"/>
  <c r="C31" i="4"/>
  <c r="B31" i="4"/>
  <c r="D27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N16" i="4"/>
  <c r="N15" i="4"/>
  <c r="N14" i="4"/>
  <c r="M10" i="4"/>
  <c r="L10" i="4"/>
  <c r="K10" i="4"/>
  <c r="J10" i="4"/>
  <c r="I10" i="4"/>
  <c r="H10" i="4"/>
  <c r="H21" i="4" s="1"/>
  <c r="G10" i="4"/>
  <c r="F10" i="4"/>
  <c r="E10" i="4"/>
  <c r="D10" i="4"/>
  <c r="D21" i="4" s="1"/>
  <c r="C10" i="4"/>
  <c r="B10" i="4"/>
  <c r="N9" i="4"/>
  <c r="N8" i="4"/>
  <c r="N7" i="4"/>
  <c r="N6" i="4"/>
  <c r="N5" i="4"/>
  <c r="C81" i="3"/>
  <c r="B81" i="3"/>
  <c r="D77" i="3"/>
  <c r="C74" i="3"/>
  <c r="B74" i="3"/>
  <c r="D70" i="3"/>
  <c r="C67" i="3"/>
  <c r="B67" i="3"/>
  <c r="D63" i="3"/>
  <c r="C60" i="3"/>
  <c r="B60" i="3"/>
  <c r="D56" i="3"/>
  <c r="C52" i="3"/>
  <c r="B52" i="3"/>
  <c r="D48" i="3"/>
  <c r="C45" i="3"/>
  <c r="B45" i="3"/>
  <c r="D41" i="3"/>
  <c r="C38" i="3"/>
  <c r="B38" i="3"/>
  <c r="D34" i="3"/>
  <c r="C31" i="3"/>
  <c r="B31" i="3"/>
  <c r="D27" i="3"/>
  <c r="M19" i="3"/>
  <c r="L19" i="3"/>
  <c r="K19" i="3"/>
  <c r="J19" i="3"/>
  <c r="I19" i="3"/>
  <c r="H19" i="3"/>
  <c r="G19" i="3"/>
  <c r="F19" i="3"/>
  <c r="E19" i="3"/>
  <c r="D19" i="3"/>
  <c r="C19" i="3"/>
  <c r="B19" i="3"/>
  <c r="N14" i="3"/>
  <c r="N13" i="3"/>
  <c r="M10" i="3"/>
  <c r="L10" i="3"/>
  <c r="K10" i="3"/>
  <c r="J10" i="3"/>
  <c r="I10" i="3"/>
  <c r="H10" i="3"/>
  <c r="H21" i="3" s="1"/>
  <c r="G10" i="3"/>
  <c r="F10" i="3"/>
  <c r="E10" i="3"/>
  <c r="D10" i="3"/>
  <c r="D21" i="3" s="1"/>
  <c r="C10" i="3"/>
  <c r="B10" i="3"/>
  <c r="N9" i="3"/>
  <c r="N8" i="3"/>
  <c r="N6" i="3"/>
  <c r="N5" i="3"/>
  <c r="C12" i="1"/>
  <c r="C13" i="1"/>
  <c r="C19" i="2"/>
  <c r="D19" i="2"/>
  <c r="E19" i="2"/>
  <c r="F19" i="2"/>
  <c r="G19" i="2"/>
  <c r="H19" i="2"/>
  <c r="I19" i="2"/>
  <c r="J19" i="2"/>
  <c r="K19" i="2"/>
  <c r="L19" i="2"/>
  <c r="M19" i="2"/>
  <c r="B19" i="2"/>
  <c r="N18" i="2"/>
  <c r="N14" i="2"/>
  <c r="N15" i="2"/>
  <c r="N16" i="2"/>
  <c r="N13" i="2"/>
  <c r="N6" i="2"/>
  <c r="N7" i="2"/>
  <c r="N8" i="2"/>
  <c r="N9" i="2"/>
  <c r="N5" i="2"/>
  <c r="C10" i="2"/>
  <c r="D10" i="2"/>
  <c r="E10" i="2"/>
  <c r="F10" i="2"/>
  <c r="G10" i="2"/>
  <c r="H10" i="2"/>
  <c r="H21" i="2" s="1"/>
  <c r="I10" i="2"/>
  <c r="J10" i="2"/>
  <c r="K10" i="2"/>
  <c r="L10" i="2"/>
  <c r="M10" i="2"/>
  <c r="B10" i="2"/>
  <c r="B60" i="2"/>
  <c r="C81" i="2"/>
  <c r="B81" i="2"/>
  <c r="D77" i="2"/>
  <c r="C74" i="2"/>
  <c r="B74" i="2"/>
  <c r="D70" i="2"/>
  <c r="C67" i="2"/>
  <c r="B67" i="2"/>
  <c r="D63" i="2"/>
  <c r="C60" i="2"/>
  <c r="D56" i="2"/>
  <c r="D48" i="2"/>
  <c r="D41" i="2"/>
  <c r="D34" i="2"/>
  <c r="D27" i="2"/>
  <c r="C52" i="2"/>
  <c r="B52" i="2"/>
  <c r="C45" i="2"/>
  <c r="B45" i="2"/>
  <c r="C38" i="2"/>
  <c r="B38" i="2"/>
  <c r="C31" i="2"/>
  <c r="B31" i="2"/>
  <c r="F4" i="6" l="1"/>
  <c r="F25" i="6" s="1"/>
  <c r="E26" i="6"/>
  <c r="E26" i="5"/>
  <c r="I26" i="5"/>
  <c r="H26" i="5"/>
  <c r="H26" i="7"/>
  <c r="I4" i="7"/>
  <c r="I25" i="7" s="1"/>
  <c r="L21" i="4"/>
  <c r="F55" i="2"/>
  <c r="F27" i="2"/>
  <c r="I21" i="3"/>
  <c r="E21" i="3"/>
  <c r="F55" i="4"/>
  <c r="C21" i="4"/>
  <c r="C23" i="4" s="1"/>
  <c r="K21" i="4"/>
  <c r="D21" i="2"/>
  <c r="K21" i="2"/>
  <c r="G21" i="2"/>
  <c r="G23" i="2" s="1"/>
  <c r="C21" i="2"/>
  <c r="C23" i="2" s="1"/>
  <c r="B21" i="2"/>
  <c r="B23" i="2" s="1"/>
  <c r="J21" i="2"/>
  <c r="F21" i="2"/>
  <c r="F23" i="2" s="1"/>
  <c r="L21" i="2"/>
  <c r="L23" i="2" s="1"/>
  <c r="M21" i="2"/>
  <c r="I21" i="2"/>
  <c r="I23" i="2" s="1"/>
  <c r="E21" i="2"/>
  <c r="E23" i="2" s="1"/>
  <c r="E21" i="4"/>
  <c r="E23" i="4" s="1"/>
  <c r="M21" i="4"/>
  <c r="N19" i="2"/>
  <c r="K23" i="2"/>
  <c r="H23" i="2"/>
  <c r="D23" i="2"/>
  <c r="J23" i="2"/>
  <c r="I21" i="4"/>
  <c r="I23" i="4" s="1"/>
  <c r="G21" i="4"/>
  <c r="G23" i="4" s="1"/>
  <c r="B21" i="4"/>
  <c r="B23" i="4" s="1"/>
  <c r="F21" i="4"/>
  <c r="F23" i="4" s="1"/>
  <c r="J21" i="4"/>
  <c r="D23" i="4"/>
  <c r="H23" i="4"/>
  <c r="L23" i="4"/>
  <c r="J23" i="4"/>
  <c r="M23" i="4"/>
  <c r="N10" i="4"/>
  <c r="K23" i="4"/>
  <c r="L21" i="3"/>
  <c r="L23" i="3" s="1"/>
  <c r="M21" i="3"/>
  <c r="M23" i="3" s="1"/>
  <c r="N19" i="3"/>
  <c r="F55" i="3"/>
  <c r="G21" i="3"/>
  <c r="G23" i="3" s="1"/>
  <c r="N10" i="3"/>
  <c r="J21" i="3"/>
  <c r="J23" i="3" s="1"/>
  <c r="K21" i="3"/>
  <c r="K23" i="3" s="1"/>
  <c r="B23" i="3"/>
  <c r="C21" i="3"/>
  <c r="F21" i="3"/>
  <c r="D23" i="3"/>
  <c r="H23" i="3"/>
  <c r="E23" i="3"/>
  <c r="I23" i="3"/>
  <c r="M23" i="2"/>
  <c r="N10" i="2"/>
  <c r="N21" i="2" s="1"/>
  <c r="C21" i="1"/>
  <c r="G4" i="6" l="1"/>
  <c r="G25" i="6" s="1"/>
  <c r="F26" i="6"/>
  <c r="J4" i="5"/>
  <c r="J25" i="5" s="1"/>
  <c r="J4" i="7"/>
  <c r="J25" i="7" s="1"/>
  <c r="I26" i="7"/>
  <c r="C23" i="3"/>
  <c r="H4" i="6" l="1"/>
  <c r="H25" i="6" s="1"/>
  <c r="G26" i="6"/>
  <c r="J26" i="5"/>
  <c r="J26" i="7"/>
  <c r="K4" i="7"/>
  <c r="K25" i="7" s="1"/>
  <c r="N23" i="4"/>
  <c r="F23" i="3"/>
  <c r="N23" i="3"/>
  <c r="I4" i="6" l="1"/>
  <c r="I25" i="6" s="1"/>
  <c r="H26" i="6"/>
  <c r="K4" i="5"/>
  <c r="K25" i="5" s="1"/>
  <c r="K26" i="7"/>
  <c r="L4" i="7"/>
  <c r="L25" i="7" s="1"/>
  <c r="J4" i="6" l="1"/>
  <c r="J25" i="6" s="1"/>
  <c r="I26" i="6"/>
  <c r="K26" i="5"/>
  <c r="L26" i="7"/>
  <c r="M4" i="7"/>
  <c r="K4" i="6" l="1"/>
  <c r="K25" i="6" s="1"/>
  <c r="J26" i="6"/>
  <c r="L4" i="5"/>
  <c r="L25" i="5" s="1"/>
  <c r="M25" i="7"/>
  <c r="M26" i="7" s="1"/>
  <c r="N26" i="7" s="1"/>
  <c r="L4" i="6" l="1"/>
  <c r="L25" i="6" s="1"/>
  <c r="K26" i="6"/>
  <c r="L26" i="5"/>
  <c r="M4" i="6" l="1"/>
  <c r="M25" i="6" s="1"/>
  <c r="M26" i="6" s="1"/>
  <c r="N26" i="6" s="1"/>
  <c r="L26" i="6"/>
  <c r="M4" i="5"/>
  <c r="M25" i="5" l="1"/>
  <c r="M26" i="5" l="1"/>
  <c r="N26" i="5" s="1"/>
</calcChain>
</file>

<file path=xl/sharedStrings.xml><?xml version="1.0" encoding="utf-8"?>
<sst xmlns="http://schemas.openxmlformats.org/spreadsheetml/2006/main" count="648" uniqueCount="101">
  <si>
    <t>Cost</t>
  </si>
  <si>
    <t>Training &amp; Certification</t>
  </si>
  <si>
    <t>Background Check</t>
  </si>
  <si>
    <t>Website Development</t>
  </si>
  <si>
    <t>Marketing</t>
  </si>
  <si>
    <t>Legal Fee</t>
  </si>
  <si>
    <t>Internet</t>
  </si>
  <si>
    <t xml:space="preserve">Cost </t>
  </si>
  <si>
    <t xml:space="preserve">Funding Sources </t>
  </si>
  <si>
    <t xml:space="preserve">Start up costs total </t>
  </si>
  <si>
    <t xml:space="preserve">Total Start Up Costs </t>
  </si>
  <si>
    <t xml:space="preserve">Description </t>
  </si>
  <si>
    <t>Total Amount</t>
  </si>
  <si>
    <t>First Aid and Safety Supplies</t>
  </si>
  <si>
    <t>Income Statement Year 1</t>
  </si>
  <si>
    <t>REVENUE</t>
  </si>
  <si>
    <t>GROSS REVENUE</t>
  </si>
  <si>
    <t>EXPENSES</t>
  </si>
  <si>
    <t>TOTAL EXPENSES</t>
  </si>
  <si>
    <t>NET PROFIT BEFORE TAX</t>
  </si>
  <si>
    <t>NET PROFIT AFTER TAX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</si>
  <si>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</si>
  <si>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</si>
  <si>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</si>
  <si>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</si>
  <si>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</si>
  <si>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</si>
  <si>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</si>
  <si>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</si>
  <si>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</si>
  <si>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</si>
  <si>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</si>
  <si>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</si>
  <si>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Annual Total</t>
  </si>
  <si>
    <t>Phone Bill</t>
  </si>
  <si>
    <t>Less Demand - Summer</t>
  </si>
  <si>
    <t>High Demand - Vacation</t>
  </si>
  <si>
    <t>Baby Sitting (4)</t>
  </si>
  <si>
    <t>Home Sitting (4)</t>
  </si>
  <si>
    <t>Day Time (3)</t>
  </si>
  <si>
    <t>Night Time (1)</t>
  </si>
  <si>
    <t>Rate</t>
  </si>
  <si>
    <t>Day Time - Baby Sitting</t>
  </si>
  <si>
    <t>Hours</t>
  </si>
  <si>
    <t>Employee</t>
  </si>
  <si>
    <t>Wages</t>
  </si>
  <si>
    <t>Client Rate</t>
  </si>
  <si>
    <t>Day</t>
  </si>
  <si>
    <t>Night Time - Baby Sitting</t>
  </si>
  <si>
    <t>Day Time - Home Sitting</t>
  </si>
  <si>
    <t>Night Time - Home Sitting</t>
  </si>
  <si>
    <t>Low Demand - Summer</t>
  </si>
  <si>
    <t>Gas</t>
  </si>
  <si>
    <t>Supplies (Office Supplies/Safety Supplies</t>
  </si>
  <si>
    <t>Estimated Income Tax - 12%</t>
  </si>
  <si>
    <t>Income Statement Year 2</t>
  </si>
  <si>
    <t>Training</t>
  </si>
  <si>
    <t>Baby Sitter (3)</t>
  </si>
  <si>
    <t>Home Sitter (3)</t>
  </si>
  <si>
    <t>Office Supplies</t>
  </si>
  <si>
    <t>Baby Sitting (3)</t>
  </si>
  <si>
    <t>Home Sitting (3)</t>
  </si>
  <si>
    <t>Day Time (2)</t>
  </si>
  <si>
    <t>Income Statement Year 3</t>
  </si>
  <si>
    <t>Day Time (5)</t>
  </si>
  <si>
    <t>Baby Sitting (6)</t>
  </si>
  <si>
    <t>Cash On the beginning of the period</t>
  </si>
  <si>
    <t>Income Source</t>
  </si>
  <si>
    <t>Total Income</t>
  </si>
  <si>
    <t>Cash at the end of the period</t>
  </si>
  <si>
    <t>Approximate Net Income</t>
  </si>
  <si>
    <t>Total 2025</t>
  </si>
  <si>
    <t>Total 2026</t>
  </si>
  <si>
    <t>Total 2027</t>
  </si>
  <si>
    <t>Total Assets</t>
  </si>
  <si>
    <t>Currents Liabilities</t>
  </si>
  <si>
    <t>Assets</t>
  </si>
  <si>
    <t xml:space="preserve">         Cash in Bank</t>
  </si>
  <si>
    <t xml:space="preserve">     Current Assets</t>
  </si>
  <si>
    <t xml:space="preserve">    Total Current Assets</t>
  </si>
  <si>
    <t>Liabilities and Equity</t>
  </si>
  <si>
    <t xml:space="preserve">     Account payable </t>
  </si>
  <si>
    <t>Total Liabilities</t>
  </si>
  <si>
    <t>Equity</t>
  </si>
  <si>
    <t>S.Cruz, Capital</t>
  </si>
  <si>
    <t xml:space="preserve">     Retained Earnings</t>
  </si>
  <si>
    <t>Total Liabilities &amp; Equity</t>
  </si>
  <si>
    <t>BALANCE SHEET</t>
  </si>
  <si>
    <t>FOR THE YEAR END 2025</t>
  </si>
  <si>
    <t>FOR THE YEAR END 2026</t>
  </si>
  <si>
    <t>FOR THE YEAR END 2027</t>
  </si>
  <si>
    <t>Car</t>
  </si>
  <si>
    <t>Day Shift - Baby Sitting</t>
  </si>
  <si>
    <t>Night Shift - Baby Sitting</t>
  </si>
  <si>
    <t>Margin</t>
  </si>
  <si>
    <t>Summer Cost due to low demand and high demand</t>
  </si>
  <si>
    <t>Wages Expense</t>
  </si>
  <si>
    <t>START UP COST</t>
  </si>
  <si>
    <t>Tax</t>
  </si>
  <si>
    <t>JSJ CHILD and HOME CARE SERVICES</t>
  </si>
  <si>
    <t>Personal Saving I Loan I Investor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</si>
</sst>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43" fontId="0" fillId="0" borderId="1" xfId="1" applyFont="1" applyBorder="1"/>
    <xf numFmtId="43" fontId="0" fillId="6" borderId="1" xfId="0" applyNumberFormat="1" applyFill="1" applyBorder="1"/>
    <xf numFmtId="0" fontId="0" fillId="0" borderId="5" xfId="0" applyBorder="1"/>
    <xf numFmtId="0" fontId="1" fillId="3" borderId="6" xfId="0" applyFont="1" applyFill="1" applyBorder="1" applyAlignment="1">
      <alignment horizontal="center"/>
    </xf>
    <xf numFmtId="0" fontId="0" fillId="5" borderId="5" xfId="0" applyFill="1" applyBorder="1"/>
    <xf numFmtId="0" fontId="0" fillId="0" borderId="6" xfId="0" applyBorder="1"/>
    <xf numFmtId="0" fontId="0" fillId="4" borderId="5" xfId="0" applyFill="1" applyBorder="1" applyAlignment="1">
      <alignment horizontal="center"/>
    </xf>
    <xf numFmtId="43" fontId="1" fillId="6" borderId="6" xfId="0" applyNumberFormat="1" applyFont="1" applyFill="1" applyBorder="1"/>
    <xf numFmtId="0" fontId="0" fillId="0" borderId="5" xfId="0" applyBorder="1" applyAlignment="1">
      <alignment wrapText="1"/>
    </xf>
    <xf numFmtId="43" fontId="0" fillId="6" borderId="6" xfId="0" applyNumberFormat="1" applyFill="1" applyBorder="1"/>
    <xf numFmtId="43" fontId="1" fillId="6" borderId="9" xfId="0" applyNumberFormat="1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0" fontId="0" fillId="7" borderId="5" xfId="0" applyFill="1" applyBorder="1"/>
    <xf numFmtId="17" fontId="1" fillId="3" borderId="1" xfId="0" applyNumberFormat="1" applyFont="1" applyFill="1" applyBorder="1" applyAlignment="1">
      <alignment horizontal="center"/>
    </xf>
    <xf numFmtId="43" fontId="0" fillId="8" borderId="1" xfId="1" applyFont="1" applyFill="1" applyBorder="1"/>
    <xf numFmtId="0" fontId="0" fillId="8" borderId="1" xfId="0" applyFill="1" applyBorder="1"/>
    <xf numFmtId="0" fontId="0" fillId="8" borderId="1" xfId="0" applyFill="1" applyBorder="1" applyAlignment="1"/>
    <xf numFmtId="43" fontId="0" fillId="8" borderId="1" xfId="0" applyNumberFormat="1" applyFill="1" applyBorder="1"/>
    <xf numFmtId="2" fontId="0" fillId="8" borderId="1" xfId="0" applyNumberFormat="1" applyFill="1" applyBorder="1"/>
    <xf numFmtId="0" fontId="5" fillId="3" borderId="6" xfId="0" applyFont="1" applyFill="1" applyBorder="1" applyAlignment="1">
      <alignment horizontal="center"/>
    </xf>
    <xf numFmtId="0" fontId="6" fillId="0" borderId="6" xfId="0" applyFont="1" applyBorder="1"/>
    <xf numFmtId="43" fontId="6" fillId="8" borderId="6" xfId="1" applyFont="1" applyFill="1" applyBorder="1"/>
    <xf numFmtId="0" fontId="6" fillId="8" borderId="6" xfId="0" applyFont="1" applyFill="1" applyBorder="1"/>
    <xf numFmtId="43" fontId="6" fillId="8" borderId="6" xfId="0" applyNumberFormat="1" applyFont="1" applyFill="1" applyBorder="1"/>
    <xf numFmtId="43" fontId="5" fillId="8" borderId="6" xfId="0" applyNumberFormat="1" applyFont="1" applyFill="1" applyBorder="1"/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4" borderId="0" xfId="0" applyFill="1"/>
    <xf numFmtId="43" fontId="0" fillId="0" borderId="0" xfId="1" applyFont="1"/>
    <xf numFmtId="43" fontId="0" fillId="2" borderId="1" xfId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3" fontId="5" fillId="0" borderId="1" xfId="1" applyFont="1" applyBorder="1"/>
    <xf numFmtId="43" fontId="1" fillId="0" borderId="1" xfId="1" applyFont="1" applyBorder="1" applyAlignment="1">
      <alignment horizontal="center"/>
    </xf>
    <xf numFmtId="0" fontId="9" fillId="0" borderId="0" xfId="0" applyFont="1"/>
    <xf numFmtId="43" fontId="5" fillId="0" borderId="0" xfId="1" applyFont="1"/>
    <xf numFmtId="43" fontId="0" fillId="6" borderId="1" xfId="1" applyFont="1" applyFill="1" applyBorder="1"/>
    <xf numFmtId="2" fontId="0" fillId="6" borderId="1" xfId="0" applyNumberFormat="1" applyFill="1" applyBorder="1"/>
    <xf numFmtId="0" fontId="0" fillId="6" borderId="1" xfId="0" applyFill="1" applyBorder="1"/>
    <xf numFmtId="43" fontId="1" fillId="6" borderId="8" xfId="0" applyNumberFormat="1" applyFont="1" applyFill="1" applyBorder="1"/>
    <xf numFmtId="43" fontId="1" fillId="6" borderId="1" xfId="0" applyNumberFormat="1" applyFont="1" applyFill="1" applyBorder="1"/>
    <xf numFmtId="43" fontId="1" fillId="8" borderId="1" xfId="0" applyNumberFormat="1" applyFont="1" applyFill="1" applyBorder="1"/>
    <xf numFmtId="0" fontId="0" fillId="7" borderId="1" xfId="0" applyFill="1" applyBorder="1"/>
    <xf numFmtId="0" fontId="6" fillId="7" borderId="6" xfId="0" applyFont="1" applyFill="1" applyBorder="1"/>
    <xf numFmtId="0" fontId="0" fillId="4" borderId="1" xfId="0" applyFill="1" applyBorder="1"/>
    <xf numFmtId="0" fontId="0" fillId="4" borderId="1" xfId="0" applyFill="1" applyBorder="1" applyAlignment="1"/>
    <xf numFmtId="0" fontId="6" fillId="4" borderId="6" xfId="0" applyFont="1" applyFill="1" applyBorder="1"/>
    <xf numFmtId="43" fontId="0" fillId="4" borderId="1" xfId="1" applyFont="1" applyFill="1" applyBorder="1"/>
    <xf numFmtId="43" fontId="6" fillId="4" borderId="6" xfId="0" applyNumberFormat="1" applyFont="1" applyFill="1" applyBorder="1"/>
    <xf numFmtId="0" fontId="0" fillId="4" borderId="6" xfId="0" applyFill="1" applyBorder="1"/>
    <xf numFmtId="43" fontId="0" fillId="4" borderId="6" xfId="0" applyNumberFormat="1" applyFill="1" applyBorder="1"/>
    <xf numFmtId="0" fontId="8" fillId="4" borderId="1" xfId="0" applyFont="1" applyFill="1" applyBorder="1"/>
    <xf numFmtId="43" fontId="5" fillId="8" borderId="6" xfId="1" applyFont="1" applyFill="1" applyBorder="1"/>
    <xf numFmtId="0" fontId="1" fillId="0" borderId="5" xfId="0" applyFont="1" applyBorder="1"/>
    <xf numFmtId="17" fontId="1" fillId="8" borderId="1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2" fillId="0" borderId="5" xfId="0" applyFont="1" applyBorder="1"/>
    <xf numFmtId="44" fontId="0" fillId="0" borderId="6" xfId="2" applyFont="1" applyBorder="1"/>
    <xf numFmtId="0" fontId="2" fillId="6" borderId="5" xfId="0" applyFont="1" applyFill="1" applyBorder="1"/>
    <xf numFmtId="44" fontId="2" fillId="6" borderId="6" xfId="2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0" fontId="7" fillId="0" borderId="5" xfId="0" applyFont="1" applyBorder="1"/>
    <xf numFmtId="0" fontId="0" fillId="0" borderId="5" xfId="0" applyFont="1" applyBorder="1"/>
    <xf numFmtId="0" fontId="2" fillId="0" borderId="6" xfId="0" applyFont="1" applyBorder="1"/>
    <xf numFmtId="44" fontId="1" fillId="6" borderId="9" xfId="2" applyFont="1" applyFill="1" applyBorder="1"/>
    <xf numFmtId="44" fontId="2" fillId="7" borderId="6" xfId="0" applyNumberFormat="1" applyFont="1" applyFill="1" applyBorder="1"/>
    <xf numFmtId="0" fontId="2" fillId="0" borderId="1" xfId="0" applyFont="1" applyBorder="1" applyAlignment="1">
      <alignment horizontal="center"/>
    </xf>
    <xf numFmtId="8" fontId="1" fillId="0" borderId="1" xfId="0" applyNumberFormat="1" applyFont="1" applyBorder="1"/>
    <xf numFmtId="8" fontId="0" fillId="0" borderId="1" xfId="0" applyNumberFormat="1" applyBorder="1"/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8" fontId="0" fillId="0" borderId="6" xfId="0" applyNumberFormat="1" applyBorder="1"/>
    <xf numFmtId="0" fontId="2" fillId="0" borderId="7" xfId="0" applyFont="1" applyBorder="1"/>
    <xf numFmtId="8" fontId="2" fillId="0" borderId="8" xfId="0" applyNumberFormat="1" applyFont="1" applyBorder="1"/>
    <xf numFmtId="8" fontId="1" fillId="0" borderId="9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F15" sqref="F15"/>
    </sheetView>
  </sheetViews>
  <sheetFormatPr defaultRowHeight="14.5" x14ac:dyDescent="0.35"/>
  <cols>
    <col min="1" max="1" width="29.26953125" customWidth="1"/>
    <col min="2" max="2" width="23.6328125" customWidth="1"/>
    <col min="3" max="3" width="20.81640625" customWidth="1"/>
    <col min="4" max="4" width="16.1796875" customWidth="1"/>
  </cols>
  <sheetData>
    <row r="1" spans="1:3" ht="15" thickBot="1" x14ac:dyDescent="0.4"/>
    <row r="2" spans="1:3" x14ac:dyDescent="0.35">
      <c r="A2" s="82" t="s">
        <v>97</v>
      </c>
      <c r="B2" s="83"/>
      <c r="C2" s="84"/>
    </row>
    <row r="3" spans="1:3" ht="15.5" x14ac:dyDescent="0.35">
      <c r="A3" s="75" t="s">
        <v>11</v>
      </c>
      <c r="B3" s="72" t="s">
        <v>7</v>
      </c>
      <c r="C3" s="8"/>
    </row>
    <row r="4" spans="1:3" x14ac:dyDescent="0.35">
      <c r="A4" s="5" t="s">
        <v>57</v>
      </c>
      <c r="B4" s="1" t="s">
        <v>91</v>
      </c>
      <c r="C4" s="8"/>
    </row>
    <row r="5" spans="1:3" x14ac:dyDescent="0.35">
      <c r="A5" s="5" t="s">
        <v>58</v>
      </c>
      <c r="B5" s="1"/>
      <c r="C5" s="8"/>
    </row>
    <row r="6" spans="1:3" x14ac:dyDescent="0.35">
      <c r="A6" s="5"/>
      <c r="B6" s="1"/>
      <c r="C6" s="8"/>
    </row>
    <row r="7" spans="1:3" ht="15.5" x14ac:dyDescent="0.35">
      <c r="A7" s="61" t="s">
        <v>8</v>
      </c>
      <c r="B7" s="1"/>
      <c r="C7" s="8"/>
    </row>
    <row r="8" spans="1:3" x14ac:dyDescent="0.35">
      <c r="A8" s="5" t="s">
        <v>100</v>
      </c>
      <c r="B8" s="73">
        <v>3500</v>
      </c>
      <c r="C8" s="8"/>
    </row>
    <row r="9" spans="1:3" x14ac:dyDescent="0.35">
      <c r="A9" s="5"/>
      <c r="B9" s="1"/>
      <c r="C9" s="8"/>
    </row>
    <row r="10" spans="1:3" x14ac:dyDescent="0.35">
      <c r="A10" s="5"/>
      <c r="B10" s="31"/>
      <c r="C10" s="76"/>
    </row>
    <row r="11" spans="1:3" ht="15.5" x14ac:dyDescent="0.35">
      <c r="A11" s="61" t="s">
        <v>9</v>
      </c>
      <c r="B11" s="36" t="s">
        <v>0</v>
      </c>
      <c r="C11" s="77" t="s">
        <v>12</v>
      </c>
    </row>
    <row r="12" spans="1:3" x14ac:dyDescent="0.35">
      <c r="A12" s="5" t="s">
        <v>1</v>
      </c>
      <c r="B12" s="74">
        <v>200</v>
      </c>
      <c r="C12" s="78">
        <f>B12*6</f>
        <v>1200</v>
      </c>
    </row>
    <row r="13" spans="1:3" x14ac:dyDescent="0.35">
      <c r="A13" s="5" t="s">
        <v>2</v>
      </c>
      <c r="B13" s="74">
        <v>50</v>
      </c>
      <c r="C13" s="78">
        <f>B13*6</f>
        <v>300</v>
      </c>
    </row>
    <row r="14" spans="1:3" x14ac:dyDescent="0.35">
      <c r="A14" s="5" t="s">
        <v>3</v>
      </c>
      <c r="B14" s="74">
        <v>230</v>
      </c>
      <c r="C14" s="78">
        <v>230</v>
      </c>
    </row>
    <row r="15" spans="1:3" x14ac:dyDescent="0.35">
      <c r="A15" s="5" t="s">
        <v>6</v>
      </c>
      <c r="B15" s="74">
        <v>75</v>
      </c>
      <c r="C15" s="78">
        <v>75</v>
      </c>
    </row>
    <row r="16" spans="1:3" x14ac:dyDescent="0.35">
      <c r="A16" s="5" t="s">
        <v>34</v>
      </c>
      <c r="B16" s="74">
        <v>50</v>
      </c>
      <c r="C16" s="78">
        <v>50</v>
      </c>
    </row>
    <row r="17" spans="1:3" x14ac:dyDescent="0.35">
      <c r="A17" s="5" t="s">
        <v>4</v>
      </c>
      <c r="B17" s="74">
        <v>500</v>
      </c>
      <c r="C17" s="78">
        <v>500</v>
      </c>
    </row>
    <row r="18" spans="1:3" x14ac:dyDescent="0.35">
      <c r="A18" s="5" t="s">
        <v>5</v>
      </c>
      <c r="B18" s="74">
        <v>250</v>
      </c>
      <c r="C18" s="78">
        <v>250</v>
      </c>
    </row>
    <row r="19" spans="1:3" x14ac:dyDescent="0.35">
      <c r="A19" s="5" t="s">
        <v>59</v>
      </c>
      <c r="B19" s="74">
        <v>150</v>
      </c>
      <c r="C19" s="78">
        <v>150</v>
      </c>
    </row>
    <row r="20" spans="1:3" x14ac:dyDescent="0.35">
      <c r="A20" s="5" t="s">
        <v>13</v>
      </c>
      <c r="B20" s="74">
        <v>400</v>
      </c>
      <c r="C20" s="78">
        <v>400</v>
      </c>
    </row>
    <row r="21" spans="1:3" ht="16" thickBot="1" x14ac:dyDescent="0.4">
      <c r="A21" s="79" t="s">
        <v>10</v>
      </c>
      <c r="B21" s="80"/>
      <c r="C21" s="81">
        <f>SUM(C12:C20)</f>
        <v>3155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workbookViewId="0">
      <selection activeCell="F7" sqref="F7"/>
    </sheetView>
  </sheetViews>
  <sheetFormatPr defaultRowHeight="14.5" x14ac:dyDescent="0.35"/>
  <cols>
    <col min="2" max="2" width="28.1796875" customWidth="1"/>
    <col min="3" max="3" width="25.453125" customWidth="1"/>
  </cols>
  <sheetData>
    <row r="1" spans="2:3" ht="15" thickBot="1" x14ac:dyDescent="0.4"/>
    <row r="2" spans="2:3" x14ac:dyDescent="0.35">
      <c r="B2" s="82" t="s">
        <v>99</v>
      </c>
      <c r="C2" s="84"/>
    </row>
    <row r="3" spans="2:3" x14ac:dyDescent="0.35">
      <c r="B3" s="90" t="s">
        <v>87</v>
      </c>
      <c r="C3" s="91"/>
    </row>
    <row r="4" spans="2:3" ht="15.5" x14ac:dyDescent="0.35">
      <c r="B4" s="88" t="s">
        <v>90</v>
      </c>
      <c r="C4" s="89"/>
    </row>
    <row r="5" spans="2:3" x14ac:dyDescent="0.35">
      <c r="B5" s="5"/>
      <c r="C5" s="8"/>
    </row>
    <row r="6" spans="2:3" ht="15.5" x14ac:dyDescent="0.35">
      <c r="B6" s="61" t="s">
        <v>76</v>
      </c>
      <c r="C6" s="8"/>
    </row>
    <row r="7" spans="2:3" x14ac:dyDescent="0.35">
      <c r="B7" s="5" t="s">
        <v>78</v>
      </c>
      <c r="C7" s="8"/>
    </row>
    <row r="8" spans="2:3" x14ac:dyDescent="0.35">
      <c r="B8" s="5" t="s">
        <v>77</v>
      </c>
      <c r="C8" s="62">
        <v>68050.884400000068</v>
      </c>
    </row>
    <row r="9" spans="2:3" ht="15.5" x14ac:dyDescent="0.35">
      <c r="B9" s="61" t="s">
        <v>79</v>
      </c>
      <c r="C9" s="62">
        <v>68050.884400000068</v>
      </c>
    </row>
    <row r="10" spans="2:3" x14ac:dyDescent="0.35">
      <c r="B10" s="5"/>
      <c r="C10" s="62"/>
    </row>
    <row r="11" spans="2:3" ht="15.5" x14ac:dyDescent="0.35">
      <c r="B11" s="63" t="s">
        <v>74</v>
      </c>
      <c r="C11" s="64">
        <f>SUM(C9:C10)</f>
        <v>68050.884400000068</v>
      </c>
    </row>
    <row r="12" spans="2:3" ht="15.5" x14ac:dyDescent="0.35">
      <c r="B12" s="65"/>
      <c r="C12" s="66"/>
    </row>
    <row r="13" spans="2:3" ht="15.5" x14ac:dyDescent="0.35">
      <c r="B13" s="65" t="s">
        <v>80</v>
      </c>
      <c r="C13" s="66"/>
    </row>
    <row r="14" spans="2:3" ht="15.5" x14ac:dyDescent="0.35">
      <c r="B14" s="67" t="s">
        <v>75</v>
      </c>
      <c r="C14" s="8"/>
    </row>
    <row r="15" spans="2:3" x14ac:dyDescent="0.35">
      <c r="B15" s="5" t="s">
        <v>81</v>
      </c>
      <c r="C15" s="8"/>
    </row>
    <row r="16" spans="2:3" x14ac:dyDescent="0.35">
      <c r="B16" s="5" t="s">
        <v>82</v>
      </c>
      <c r="C16" s="8"/>
    </row>
    <row r="17" spans="2:3" ht="15.5" x14ac:dyDescent="0.35">
      <c r="B17" s="61"/>
      <c r="C17" s="8"/>
    </row>
    <row r="18" spans="2:3" x14ac:dyDescent="0.35">
      <c r="B18" s="68" t="s">
        <v>83</v>
      </c>
      <c r="C18" s="8"/>
    </row>
    <row r="19" spans="2:3" ht="15.5" x14ac:dyDescent="0.35">
      <c r="B19" s="67" t="s">
        <v>84</v>
      </c>
      <c r="C19" s="69"/>
    </row>
    <row r="20" spans="2:3" x14ac:dyDescent="0.35">
      <c r="B20" s="58" t="s">
        <v>85</v>
      </c>
      <c r="C20" s="62">
        <v>68050.884400000068</v>
      </c>
    </row>
    <row r="21" spans="2:3" x14ac:dyDescent="0.35">
      <c r="B21" s="5"/>
      <c r="C21" s="62"/>
    </row>
    <row r="22" spans="2:3" ht="15" thickBot="1" x14ac:dyDescent="0.4">
      <c r="B22" s="16" t="s">
        <v>86</v>
      </c>
      <c r="C22" s="70">
        <f>SUM(C20:C21)</f>
        <v>68050.884400000068</v>
      </c>
    </row>
  </sheetData>
  <mergeCells count="3">
    <mergeCell ref="B2:C2"/>
    <mergeCell ref="B4:C4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="90" zoomScaleNormal="90" workbookViewId="0">
      <selection activeCell="N35" sqref="N35"/>
    </sheetView>
  </sheetViews>
  <sheetFormatPr defaultRowHeight="14.5" x14ac:dyDescent="0.35"/>
  <cols>
    <col min="1" max="1" width="28" customWidth="1"/>
    <col min="2" max="2" width="10.81640625" customWidth="1"/>
    <col min="3" max="3" width="13.81640625" customWidth="1"/>
    <col min="4" max="12" width="10.81640625" customWidth="1"/>
    <col min="13" max="13" width="16" customWidth="1"/>
    <col min="14" max="14" width="15" customWidth="1"/>
  </cols>
  <sheetData>
    <row r="1" spans="1:14" ht="21" x14ac:dyDescent="0.5">
      <c r="A1" s="85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6" t="s">
        <v>33</v>
      </c>
    </row>
    <row r="3" spans="1:14" x14ac:dyDescent="0.35">
      <c r="A3" s="14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/>
    </row>
    <row r="4" spans="1:14" x14ac:dyDescent="0.35">
      <c r="A4" s="9" t="s">
        <v>60</v>
      </c>
      <c r="B4" s="49"/>
      <c r="C4" s="49"/>
      <c r="D4" s="49"/>
      <c r="E4" s="49"/>
      <c r="F4" s="49"/>
      <c r="G4" s="50" t="s">
        <v>51</v>
      </c>
      <c r="H4" s="50"/>
      <c r="I4" s="49"/>
      <c r="J4" s="49"/>
      <c r="K4" s="49"/>
      <c r="L4" s="49"/>
      <c r="M4" s="56" t="s">
        <v>35</v>
      </c>
      <c r="N4" s="54"/>
    </row>
    <row r="5" spans="1:14" x14ac:dyDescent="0.35">
      <c r="A5" s="5" t="s">
        <v>62</v>
      </c>
      <c r="B5" s="41">
        <v>5100</v>
      </c>
      <c r="C5" s="41">
        <v>5100</v>
      </c>
      <c r="D5" s="41">
        <v>5100</v>
      </c>
      <c r="E5" s="41">
        <v>5100</v>
      </c>
      <c r="F5" s="41">
        <v>5100</v>
      </c>
      <c r="G5" s="41">
        <v>3825</v>
      </c>
      <c r="H5" s="41">
        <v>3825</v>
      </c>
      <c r="I5" s="41">
        <v>5100</v>
      </c>
      <c r="J5" s="41">
        <v>5100</v>
      </c>
      <c r="K5" s="41">
        <v>5100</v>
      </c>
      <c r="L5" s="41">
        <v>5100</v>
      </c>
      <c r="M5" s="41">
        <v>3825</v>
      </c>
      <c r="N5" s="12">
        <f>SUM(B5:M5)</f>
        <v>57375</v>
      </c>
    </row>
    <row r="6" spans="1:14" x14ac:dyDescent="0.35">
      <c r="A6" s="5" t="s">
        <v>40</v>
      </c>
      <c r="B6" s="41">
        <v>1425</v>
      </c>
      <c r="C6" s="41">
        <v>1425</v>
      </c>
      <c r="D6" s="41">
        <v>1425</v>
      </c>
      <c r="E6" s="41">
        <v>1425</v>
      </c>
      <c r="F6" s="41">
        <v>1425</v>
      </c>
      <c r="G6" s="41">
        <v>712.5</v>
      </c>
      <c r="H6" s="41">
        <v>712.5</v>
      </c>
      <c r="I6" s="41">
        <v>1425</v>
      </c>
      <c r="J6" s="41">
        <v>1425</v>
      </c>
      <c r="K6" s="41">
        <v>1425</v>
      </c>
      <c r="L6" s="41">
        <v>1425</v>
      </c>
      <c r="M6" s="41">
        <v>712.5</v>
      </c>
      <c r="N6" s="12">
        <f t="shared" ref="N6:N10" si="0">SUM(B6:M6)</f>
        <v>14962.5</v>
      </c>
    </row>
    <row r="7" spans="1:14" x14ac:dyDescent="0.35">
      <c r="A7" s="9" t="s">
        <v>61</v>
      </c>
      <c r="B7" s="52"/>
      <c r="C7" s="52"/>
      <c r="D7" s="52"/>
      <c r="E7" s="52"/>
      <c r="F7" s="52"/>
      <c r="G7" s="50" t="s">
        <v>36</v>
      </c>
      <c r="H7" s="50"/>
      <c r="I7" s="52"/>
      <c r="J7" s="52"/>
      <c r="K7" s="52"/>
      <c r="L7" s="52"/>
      <c r="M7" s="56" t="s">
        <v>36</v>
      </c>
      <c r="N7" s="55"/>
    </row>
    <row r="8" spans="1:14" x14ac:dyDescent="0.35">
      <c r="A8" s="5" t="s">
        <v>62</v>
      </c>
      <c r="B8" s="41">
        <v>2250</v>
      </c>
      <c r="C8" s="41">
        <v>2250</v>
      </c>
      <c r="D8" s="41">
        <v>2250</v>
      </c>
      <c r="E8" s="41">
        <v>2250</v>
      </c>
      <c r="F8" s="41">
        <v>2250</v>
      </c>
      <c r="G8" s="41">
        <v>3375</v>
      </c>
      <c r="H8" s="41">
        <v>3375</v>
      </c>
      <c r="I8" s="41">
        <v>2250</v>
      </c>
      <c r="J8" s="41">
        <v>2250</v>
      </c>
      <c r="K8" s="41">
        <v>2250</v>
      </c>
      <c r="L8" s="41">
        <v>2250</v>
      </c>
      <c r="M8" s="41">
        <v>3375</v>
      </c>
      <c r="N8" s="12">
        <f t="shared" si="0"/>
        <v>30375</v>
      </c>
    </row>
    <row r="9" spans="1:14" x14ac:dyDescent="0.35">
      <c r="A9" s="5" t="s">
        <v>40</v>
      </c>
      <c r="B9" s="41">
        <v>1275</v>
      </c>
      <c r="C9" s="41">
        <v>1275</v>
      </c>
      <c r="D9" s="41">
        <v>1275</v>
      </c>
      <c r="E9" s="41">
        <v>1275</v>
      </c>
      <c r="F9" s="41">
        <v>1275</v>
      </c>
      <c r="G9" s="41">
        <v>1912.5</v>
      </c>
      <c r="H9" s="41">
        <v>1912.5</v>
      </c>
      <c r="I9" s="41">
        <v>1275</v>
      </c>
      <c r="J9" s="41">
        <v>1275</v>
      </c>
      <c r="K9" s="41">
        <v>1275</v>
      </c>
      <c r="L9" s="41">
        <v>1275</v>
      </c>
      <c r="M9" s="41">
        <v>1912.5</v>
      </c>
      <c r="N9" s="12">
        <f t="shared" si="0"/>
        <v>17212.5</v>
      </c>
    </row>
    <row r="10" spans="1:14" x14ac:dyDescent="0.35">
      <c r="A10" s="15" t="s">
        <v>16</v>
      </c>
      <c r="B10" s="45">
        <f>SUM(B5:B9)</f>
        <v>10050</v>
      </c>
      <c r="C10" s="45">
        <f t="shared" ref="C10:M10" si="1">SUM(C5:C9)</f>
        <v>10050</v>
      </c>
      <c r="D10" s="45">
        <f t="shared" si="1"/>
        <v>10050</v>
      </c>
      <c r="E10" s="45">
        <f t="shared" si="1"/>
        <v>10050</v>
      </c>
      <c r="F10" s="45">
        <f t="shared" si="1"/>
        <v>10050</v>
      </c>
      <c r="G10" s="45">
        <f t="shared" si="1"/>
        <v>9825</v>
      </c>
      <c r="H10" s="45">
        <f t="shared" si="1"/>
        <v>9825</v>
      </c>
      <c r="I10" s="45">
        <f t="shared" si="1"/>
        <v>10050</v>
      </c>
      <c r="J10" s="45">
        <f t="shared" si="1"/>
        <v>10050</v>
      </c>
      <c r="K10" s="45">
        <f t="shared" si="1"/>
        <v>10050</v>
      </c>
      <c r="L10" s="45">
        <f t="shared" si="1"/>
        <v>10050</v>
      </c>
      <c r="M10" s="45">
        <f t="shared" si="1"/>
        <v>9825</v>
      </c>
      <c r="N10" s="10">
        <f t="shared" si="0"/>
        <v>119925</v>
      </c>
    </row>
    <row r="11" spans="1:14" x14ac:dyDescent="0.3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</row>
    <row r="12" spans="1:14" x14ac:dyDescent="0.35">
      <c r="A12" s="14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8"/>
    </row>
    <row r="13" spans="1:14" x14ac:dyDescent="0.35">
      <c r="A13" s="5" t="s">
        <v>45</v>
      </c>
      <c r="B13" s="41">
        <v>8250</v>
      </c>
      <c r="C13" s="41">
        <v>8250</v>
      </c>
      <c r="D13" s="41">
        <v>8250</v>
      </c>
      <c r="E13" s="41">
        <v>8250</v>
      </c>
      <c r="F13" s="41">
        <v>8250</v>
      </c>
      <c r="G13" s="41">
        <v>8025</v>
      </c>
      <c r="H13" s="41">
        <v>8025</v>
      </c>
      <c r="I13" s="41">
        <v>8250</v>
      </c>
      <c r="J13" s="41">
        <v>8250</v>
      </c>
      <c r="K13" s="41">
        <v>8250</v>
      </c>
      <c r="L13" s="41">
        <v>8250</v>
      </c>
      <c r="M13" s="41">
        <v>8025</v>
      </c>
      <c r="N13" s="12">
        <f>SUM(B13:M13)</f>
        <v>98325</v>
      </c>
    </row>
    <row r="14" spans="1:14" x14ac:dyDescent="0.35">
      <c r="A14" s="5" t="s">
        <v>6</v>
      </c>
      <c r="B14" s="42">
        <v>75</v>
      </c>
      <c r="C14" s="42">
        <v>75</v>
      </c>
      <c r="D14" s="42">
        <v>75</v>
      </c>
      <c r="E14" s="42">
        <v>75</v>
      </c>
      <c r="F14" s="42">
        <v>75</v>
      </c>
      <c r="G14" s="42">
        <v>75</v>
      </c>
      <c r="H14" s="42">
        <v>75</v>
      </c>
      <c r="I14" s="42">
        <v>75</v>
      </c>
      <c r="J14" s="42">
        <v>75</v>
      </c>
      <c r="K14" s="42">
        <v>75</v>
      </c>
      <c r="L14" s="42">
        <v>75</v>
      </c>
      <c r="M14" s="42">
        <v>75</v>
      </c>
      <c r="N14" s="12">
        <f t="shared" ref="N14" si="2">SUM(B14:M14)</f>
        <v>900</v>
      </c>
    </row>
    <row r="15" spans="1:14" x14ac:dyDescent="0.35">
      <c r="A15" s="5" t="s">
        <v>34</v>
      </c>
      <c r="B15" s="42">
        <v>50</v>
      </c>
      <c r="C15" s="42">
        <v>50</v>
      </c>
      <c r="D15" s="42">
        <v>50</v>
      </c>
      <c r="E15" s="42">
        <v>50</v>
      </c>
      <c r="F15" s="42">
        <v>50</v>
      </c>
      <c r="G15" s="42">
        <v>50</v>
      </c>
      <c r="H15" s="42">
        <v>50</v>
      </c>
      <c r="I15" s="42">
        <v>50</v>
      </c>
      <c r="J15" s="42">
        <v>50</v>
      </c>
      <c r="K15" s="42">
        <v>50</v>
      </c>
      <c r="L15" s="42">
        <v>50</v>
      </c>
      <c r="M15" s="42">
        <v>50</v>
      </c>
      <c r="N15" s="12">
        <f>SUM(B15:M15)</f>
        <v>600</v>
      </c>
    </row>
    <row r="16" spans="1:14" ht="29" x14ac:dyDescent="0.35">
      <c r="A16" s="11" t="s">
        <v>53</v>
      </c>
      <c r="B16" s="43"/>
      <c r="C16" s="43"/>
      <c r="D16" s="42">
        <v>400</v>
      </c>
      <c r="E16" s="42"/>
      <c r="F16" s="42"/>
      <c r="G16" s="42">
        <v>400</v>
      </c>
      <c r="H16" s="42"/>
      <c r="I16" s="42"/>
      <c r="J16" s="42">
        <v>400</v>
      </c>
      <c r="K16" s="42"/>
      <c r="L16" s="42"/>
      <c r="M16" s="42">
        <v>400</v>
      </c>
      <c r="N16" s="12">
        <f>SUM(B16:M16)</f>
        <v>1600</v>
      </c>
    </row>
    <row r="17" spans="1:14" x14ac:dyDescent="0.35">
      <c r="A17" s="11" t="s">
        <v>56</v>
      </c>
      <c r="B17" s="43">
        <v>266.67</v>
      </c>
      <c r="C17" s="43">
        <v>266.67</v>
      </c>
      <c r="D17" s="43">
        <v>266.67</v>
      </c>
      <c r="E17" s="43">
        <v>266.67</v>
      </c>
      <c r="F17" s="43">
        <v>266.67</v>
      </c>
      <c r="G17" s="43">
        <v>266.67</v>
      </c>
      <c r="H17" s="43">
        <v>266.67</v>
      </c>
      <c r="I17" s="43">
        <v>266.67</v>
      </c>
      <c r="J17" s="43">
        <v>266.67</v>
      </c>
      <c r="K17" s="43">
        <v>266.67</v>
      </c>
      <c r="L17" s="43">
        <v>266.67</v>
      </c>
      <c r="M17" s="43">
        <v>266.67</v>
      </c>
      <c r="N17" s="12">
        <f>SUM(B17:M17)</f>
        <v>3200.0400000000004</v>
      </c>
    </row>
    <row r="18" spans="1:14" x14ac:dyDescent="0.35">
      <c r="A18" s="5" t="s">
        <v>52</v>
      </c>
      <c r="B18" s="42">
        <v>50</v>
      </c>
      <c r="C18" s="42">
        <v>50</v>
      </c>
      <c r="D18" s="42">
        <v>50</v>
      </c>
      <c r="E18" s="42">
        <v>50</v>
      </c>
      <c r="F18" s="42">
        <v>50</v>
      </c>
      <c r="G18" s="42">
        <v>50</v>
      </c>
      <c r="H18" s="42">
        <v>50</v>
      </c>
      <c r="I18" s="42">
        <v>50</v>
      </c>
      <c r="J18" s="42">
        <v>50</v>
      </c>
      <c r="K18" s="42">
        <v>50</v>
      </c>
      <c r="L18" s="42">
        <v>50</v>
      </c>
      <c r="M18" s="42">
        <v>50</v>
      </c>
      <c r="N18" s="12">
        <f>SUM(B18:M18)</f>
        <v>600</v>
      </c>
    </row>
    <row r="19" spans="1:14" x14ac:dyDescent="0.35">
      <c r="A19" s="15" t="s">
        <v>18</v>
      </c>
      <c r="B19" s="45">
        <f>SUM(B13:B18)</f>
        <v>8691.67</v>
      </c>
      <c r="C19" s="45">
        <f t="shared" ref="C19:N19" si="3">SUM(C13:C18)</f>
        <v>8691.67</v>
      </c>
      <c r="D19" s="45">
        <f t="shared" si="3"/>
        <v>9091.67</v>
      </c>
      <c r="E19" s="45">
        <f t="shared" si="3"/>
        <v>8691.67</v>
      </c>
      <c r="F19" s="45">
        <f t="shared" si="3"/>
        <v>8691.67</v>
      </c>
      <c r="G19" s="45">
        <f t="shared" si="3"/>
        <v>8866.67</v>
      </c>
      <c r="H19" s="45">
        <f t="shared" si="3"/>
        <v>8466.67</v>
      </c>
      <c r="I19" s="45">
        <f t="shared" si="3"/>
        <v>8691.67</v>
      </c>
      <c r="J19" s="45">
        <f t="shared" si="3"/>
        <v>9091.67</v>
      </c>
      <c r="K19" s="45">
        <f t="shared" si="3"/>
        <v>8691.67</v>
      </c>
      <c r="L19" s="45">
        <f t="shared" si="3"/>
        <v>8691.67</v>
      </c>
      <c r="M19" s="45">
        <f t="shared" si="3"/>
        <v>8866.67</v>
      </c>
      <c r="N19" s="10">
        <f t="shared" si="3"/>
        <v>105225.04</v>
      </c>
    </row>
    <row r="20" spans="1:14" x14ac:dyDescent="0.3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/>
    </row>
    <row r="21" spans="1:14" x14ac:dyDescent="0.35">
      <c r="A21" s="14" t="s">
        <v>19</v>
      </c>
      <c r="B21" s="4">
        <f>B10-B19</f>
        <v>1358.33</v>
      </c>
      <c r="C21" s="4">
        <f t="shared" ref="C21:M21" si="4">C10-C19</f>
        <v>1358.33</v>
      </c>
      <c r="D21" s="4">
        <f t="shared" si="4"/>
        <v>958.32999999999993</v>
      </c>
      <c r="E21" s="4">
        <f t="shared" si="4"/>
        <v>1358.33</v>
      </c>
      <c r="F21" s="4">
        <f t="shared" si="4"/>
        <v>1358.33</v>
      </c>
      <c r="G21" s="4">
        <f t="shared" si="4"/>
        <v>958.32999999999993</v>
      </c>
      <c r="H21" s="4">
        <f t="shared" si="4"/>
        <v>1358.33</v>
      </c>
      <c r="I21" s="4">
        <f t="shared" si="4"/>
        <v>1358.33</v>
      </c>
      <c r="J21" s="4">
        <f t="shared" si="4"/>
        <v>958.32999999999993</v>
      </c>
      <c r="K21" s="4">
        <f t="shared" si="4"/>
        <v>1358.33</v>
      </c>
      <c r="L21" s="4">
        <f t="shared" si="4"/>
        <v>1358.33</v>
      </c>
      <c r="M21" s="4">
        <f t="shared" si="4"/>
        <v>958.32999999999993</v>
      </c>
      <c r="N21" s="12">
        <f>N10-N19</f>
        <v>14699.960000000006</v>
      </c>
    </row>
    <row r="22" spans="1:14" x14ac:dyDescent="0.35">
      <c r="A22" s="5" t="s">
        <v>54</v>
      </c>
      <c r="B22" s="4">
        <f>B21*12%</f>
        <v>162.99959999999999</v>
      </c>
      <c r="C22" s="4">
        <f t="shared" ref="C22:M22" si="5">C21*12%</f>
        <v>162.99959999999999</v>
      </c>
      <c r="D22" s="4">
        <f t="shared" si="5"/>
        <v>114.99959999999999</v>
      </c>
      <c r="E22" s="4">
        <f t="shared" si="5"/>
        <v>162.99959999999999</v>
      </c>
      <c r="F22" s="4">
        <f t="shared" si="5"/>
        <v>162.99959999999999</v>
      </c>
      <c r="G22" s="4">
        <f t="shared" si="5"/>
        <v>114.99959999999999</v>
      </c>
      <c r="H22" s="4">
        <f t="shared" si="5"/>
        <v>162.99959999999999</v>
      </c>
      <c r="I22" s="4">
        <f t="shared" si="5"/>
        <v>162.99959999999999</v>
      </c>
      <c r="J22" s="4">
        <f t="shared" si="5"/>
        <v>114.99959999999999</v>
      </c>
      <c r="K22" s="4">
        <f t="shared" si="5"/>
        <v>162.99959999999999</v>
      </c>
      <c r="L22" s="4">
        <f t="shared" si="5"/>
        <v>162.99959999999999</v>
      </c>
      <c r="M22" s="4">
        <f t="shared" si="5"/>
        <v>114.99959999999999</v>
      </c>
      <c r="N22" s="12">
        <f>SUM(B22:M22)</f>
        <v>1763.9952000000003</v>
      </c>
    </row>
    <row r="23" spans="1:14" ht="15" thickBot="1" x14ac:dyDescent="0.4">
      <c r="A23" s="16" t="s">
        <v>20</v>
      </c>
      <c r="B23" s="44">
        <f>B21-B22</f>
        <v>1195.3303999999998</v>
      </c>
      <c r="C23" s="44">
        <f t="shared" ref="C23:N23" si="6">C21-C22</f>
        <v>1195.3303999999998</v>
      </c>
      <c r="D23" s="44">
        <f t="shared" si="6"/>
        <v>843.33039999999994</v>
      </c>
      <c r="E23" s="44">
        <f t="shared" si="6"/>
        <v>1195.3303999999998</v>
      </c>
      <c r="F23" s="44">
        <f t="shared" si="6"/>
        <v>1195.3303999999998</v>
      </c>
      <c r="G23" s="44">
        <f>G21-G22</f>
        <v>843.33039999999994</v>
      </c>
      <c r="H23" s="44">
        <f>H21-H22</f>
        <v>1195.3303999999998</v>
      </c>
      <c r="I23" s="44">
        <f t="shared" si="6"/>
        <v>1195.3303999999998</v>
      </c>
      <c r="J23" s="44">
        <f t="shared" si="6"/>
        <v>843.33039999999994</v>
      </c>
      <c r="K23" s="44">
        <f t="shared" si="6"/>
        <v>1195.3303999999998</v>
      </c>
      <c r="L23" s="44">
        <f t="shared" si="6"/>
        <v>1195.3303999999998</v>
      </c>
      <c r="M23" s="44">
        <f t="shared" si="6"/>
        <v>843.33039999999994</v>
      </c>
      <c r="N23" s="13">
        <f t="shared" si="6"/>
        <v>12935.964800000005</v>
      </c>
    </row>
    <row r="26" spans="1:14" x14ac:dyDescent="0.35">
      <c r="A26" s="35" t="s">
        <v>92</v>
      </c>
      <c r="B26" s="36" t="s">
        <v>46</v>
      </c>
      <c r="C26" s="36" t="s">
        <v>45</v>
      </c>
      <c r="D26" s="36" t="s">
        <v>94</v>
      </c>
      <c r="F26" s="39" t="s">
        <v>96</v>
      </c>
    </row>
    <row r="27" spans="1:14" x14ac:dyDescent="0.35">
      <c r="A27" s="1" t="s">
        <v>41</v>
      </c>
      <c r="B27" s="34">
        <v>17</v>
      </c>
      <c r="C27" s="34">
        <v>14</v>
      </c>
      <c r="D27" s="1">
        <f>B27-C27</f>
        <v>3</v>
      </c>
      <c r="F27" s="40">
        <f>C31+C38+C45+C52</f>
        <v>8250</v>
      </c>
    </row>
    <row r="28" spans="1:14" x14ac:dyDescent="0.35">
      <c r="A28" s="1" t="s">
        <v>43</v>
      </c>
      <c r="B28" s="3">
        <v>7.5</v>
      </c>
      <c r="C28" s="3">
        <v>7.5</v>
      </c>
      <c r="D28" s="1"/>
    </row>
    <row r="29" spans="1:14" x14ac:dyDescent="0.35">
      <c r="A29" s="1" t="s">
        <v>44</v>
      </c>
      <c r="B29" s="3">
        <v>2</v>
      </c>
      <c r="C29" s="3">
        <v>2</v>
      </c>
      <c r="D29" s="1"/>
    </row>
    <row r="30" spans="1:14" x14ac:dyDescent="0.35">
      <c r="A30" s="1" t="s">
        <v>47</v>
      </c>
      <c r="B30" s="3">
        <v>20</v>
      </c>
      <c r="C30" s="3">
        <v>20</v>
      </c>
      <c r="D30" s="1"/>
    </row>
    <row r="31" spans="1:14" x14ac:dyDescent="0.35">
      <c r="A31" s="1"/>
      <c r="B31" s="37">
        <f>B27*B28*B29*B30</f>
        <v>5100</v>
      </c>
      <c r="C31" s="37">
        <f>C27*C28*C29*C30</f>
        <v>4200</v>
      </c>
      <c r="D31" s="1"/>
    </row>
    <row r="32" spans="1:14" x14ac:dyDescent="0.35">
      <c r="A32" s="1"/>
      <c r="B32" s="1"/>
      <c r="C32" s="1"/>
      <c r="D32" s="1"/>
    </row>
    <row r="33" spans="1:4" x14ac:dyDescent="0.35">
      <c r="A33" s="35" t="s">
        <v>93</v>
      </c>
      <c r="B33" s="36" t="s">
        <v>46</v>
      </c>
      <c r="C33" s="36" t="s">
        <v>45</v>
      </c>
      <c r="D33" s="36" t="s">
        <v>94</v>
      </c>
    </row>
    <row r="34" spans="1:4" x14ac:dyDescent="0.35">
      <c r="A34" s="1" t="s">
        <v>41</v>
      </c>
      <c r="B34" s="34">
        <v>19</v>
      </c>
      <c r="C34" s="34">
        <v>16</v>
      </c>
      <c r="D34" s="1">
        <f>B34-C34</f>
        <v>3</v>
      </c>
    </row>
    <row r="35" spans="1:4" x14ac:dyDescent="0.35">
      <c r="A35" s="1" t="s">
        <v>43</v>
      </c>
      <c r="B35" s="3">
        <v>7.5</v>
      </c>
      <c r="C35" s="3">
        <v>7.5</v>
      </c>
      <c r="D35" s="1"/>
    </row>
    <row r="36" spans="1:4" x14ac:dyDescent="0.35">
      <c r="A36" s="1" t="s">
        <v>44</v>
      </c>
      <c r="B36" s="3">
        <v>1</v>
      </c>
      <c r="C36" s="3">
        <v>1</v>
      </c>
      <c r="D36" s="1"/>
    </row>
    <row r="37" spans="1:4" x14ac:dyDescent="0.35">
      <c r="A37" s="1" t="s">
        <v>47</v>
      </c>
      <c r="B37" s="3">
        <v>10</v>
      </c>
      <c r="C37" s="3">
        <v>10</v>
      </c>
      <c r="D37" s="1"/>
    </row>
    <row r="38" spans="1:4" x14ac:dyDescent="0.35">
      <c r="A38" s="1"/>
      <c r="B38" s="37">
        <f>B34*B35*B36*B37</f>
        <v>1425</v>
      </c>
      <c r="C38" s="37">
        <f>C34*C35*C36*C37</f>
        <v>1200</v>
      </c>
      <c r="D38" s="1"/>
    </row>
    <row r="40" spans="1:4" x14ac:dyDescent="0.35">
      <c r="A40" s="35" t="s">
        <v>49</v>
      </c>
      <c r="B40" s="36" t="s">
        <v>46</v>
      </c>
      <c r="C40" s="36" t="s">
        <v>45</v>
      </c>
      <c r="D40" s="36" t="s">
        <v>94</v>
      </c>
    </row>
    <row r="41" spans="1:4" x14ac:dyDescent="0.35">
      <c r="A41" s="1" t="s">
        <v>41</v>
      </c>
      <c r="B41" s="34">
        <v>15</v>
      </c>
      <c r="C41" s="34">
        <v>12</v>
      </c>
      <c r="D41" s="1">
        <f>B41-C41</f>
        <v>3</v>
      </c>
    </row>
    <row r="42" spans="1:4" x14ac:dyDescent="0.35">
      <c r="A42" s="1" t="s">
        <v>43</v>
      </c>
      <c r="B42" s="3">
        <v>7.5</v>
      </c>
      <c r="C42" s="3">
        <v>7.5</v>
      </c>
      <c r="D42" s="1"/>
    </row>
    <row r="43" spans="1:4" x14ac:dyDescent="0.35">
      <c r="A43" s="1" t="s">
        <v>44</v>
      </c>
      <c r="B43" s="3">
        <v>2</v>
      </c>
      <c r="C43" s="3">
        <v>2</v>
      </c>
      <c r="D43" s="1"/>
    </row>
    <row r="44" spans="1:4" x14ac:dyDescent="0.35">
      <c r="A44" s="1" t="s">
        <v>47</v>
      </c>
      <c r="B44" s="3">
        <v>10</v>
      </c>
      <c r="C44" s="3">
        <v>10</v>
      </c>
      <c r="D44" s="1"/>
    </row>
    <row r="45" spans="1:4" x14ac:dyDescent="0.35">
      <c r="A45" s="1"/>
      <c r="B45" s="37">
        <f>B41*B42*B43*B44</f>
        <v>2250</v>
      </c>
      <c r="C45" s="37">
        <f>C41*C42*C43*C44</f>
        <v>1800</v>
      </c>
      <c r="D45" s="1"/>
    </row>
    <row r="46" spans="1:4" x14ac:dyDescent="0.35">
      <c r="A46" s="1"/>
      <c r="B46" s="1"/>
      <c r="C46" s="1"/>
      <c r="D46" s="1"/>
    </row>
    <row r="47" spans="1:4" x14ac:dyDescent="0.35">
      <c r="A47" s="35" t="s">
        <v>50</v>
      </c>
      <c r="B47" s="36" t="s">
        <v>46</v>
      </c>
      <c r="C47" s="36" t="s">
        <v>45</v>
      </c>
      <c r="D47" s="36" t="s">
        <v>94</v>
      </c>
    </row>
    <row r="48" spans="1:4" x14ac:dyDescent="0.35">
      <c r="A48" s="1" t="s">
        <v>41</v>
      </c>
      <c r="B48" s="34">
        <v>17</v>
      </c>
      <c r="C48" s="34">
        <v>14</v>
      </c>
      <c r="D48" s="1">
        <f>B48-C48</f>
        <v>3</v>
      </c>
    </row>
    <row r="49" spans="1:6" x14ac:dyDescent="0.35">
      <c r="A49" s="1" t="s">
        <v>43</v>
      </c>
      <c r="B49" s="3">
        <v>7.5</v>
      </c>
      <c r="C49" s="3">
        <v>7.5</v>
      </c>
      <c r="D49" s="1"/>
    </row>
    <row r="50" spans="1:6" x14ac:dyDescent="0.35">
      <c r="A50" s="1" t="s">
        <v>44</v>
      </c>
      <c r="B50" s="3">
        <v>1</v>
      </c>
      <c r="C50" s="3">
        <v>1</v>
      </c>
      <c r="D50" s="1"/>
    </row>
    <row r="51" spans="1:6" x14ac:dyDescent="0.35">
      <c r="A51" s="1" t="s">
        <v>47</v>
      </c>
      <c r="B51" s="3">
        <v>10</v>
      </c>
      <c r="C51" s="3">
        <v>10</v>
      </c>
      <c r="D51" s="1"/>
    </row>
    <row r="52" spans="1:6" x14ac:dyDescent="0.35">
      <c r="A52" s="1"/>
      <c r="B52" s="37">
        <f>B48*B49*B50*B51</f>
        <v>1275</v>
      </c>
      <c r="C52" s="37">
        <f>C48*C49*C50*C51</f>
        <v>1050</v>
      </c>
      <c r="D52" s="1"/>
    </row>
    <row r="54" spans="1:6" x14ac:dyDescent="0.35">
      <c r="A54" s="32" t="s">
        <v>95</v>
      </c>
      <c r="B54" s="32"/>
      <c r="C54" s="32"/>
      <c r="F54" s="39" t="s">
        <v>96</v>
      </c>
    </row>
    <row r="55" spans="1:6" x14ac:dyDescent="0.35">
      <c r="A55" s="35" t="s">
        <v>42</v>
      </c>
      <c r="B55" s="36" t="s">
        <v>46</v>
      </c>
      <c r="C55" s="36" t="s">
        <v>45</v>
      </c>
      <c r="D55" s="36" t="s">
        <v>94</v>
      </c>
      <c r="F55" s="40">
        <f>C60+C67+C74+C81</f>
        <v>8025</v>
      </c>
    </row>
    <row r="56" spans="1:6" x14ac:dyDescent="0.35">
      <c r="A56" s="1" t="s">
        <v>41</v>
      </c>
      <c r="B56" s="34">
        <v>17</v>
      </c>
      <c r="C56" s="34">
        <v>14</v>
      </c>
      <c r="D56" s="1">
        <f>B56-C56</f>
        <v>3</v>
      </c>
    </row>
    <row r="57" spans="1:6" x14ac:dyDescent="0.35">
      <c r="A57" s="1" t="s">
        <v>43</v>
      </c>
      <c r="B57" s="3">
        <v>7.5</v>
      </c>
      <c r="C57" s="3">
        <v>7.5</v>
      </c>
      <c r="D57" s="1"/>
    </row>
    <row r="58" spans="1:6" x14ac:dyDescent="0.35">
      <c r="A58" s="1" t="s">
        <v>44</v>
      </c>
      <c r="B58" s="3">
        <v>2</v>
      </c>
      <c r="C58" s="3">
        <v>2</v>
      </c>
      <c r="D58" s="1"/>
    </row>
    <row r="59" spans="1:6" x14ac:dyDescent="0.35">
      <c r="A59" s="1" t="s">
        <v>47</v>
      </c>
      <c r="B59" s="3">
        <v>15</v>
      </c>
      <c r="C59" s="3">
        <v>15</v>
      </c>
      <c r="D59" s="1"/>
    </row>
    <row r="60" spans="1:6" x14ac:dyDescent="0.35">
      <c r="A60" s="1"/>
      <c r="B60" s="37">
        <f>B56*B57*B58*B59</f>
        <v>3825</v>
      </c>
      <c r="C60" s="37">
        <f>C56*C57*C58*C59</f>
        <v>3150</v>
      </c>
      <c r="D60" s="1"/>
    </row>
    <row r="61" spans="1:6" x14ac:dyDescent="0.35">
      <c r="A61" s="1"/>
      <c r="B61" s="1"/>
      <c r="C61" s="1"/>
      <c r="D61" s="1"/>
    </row>
    <row r="62" spans="1:6" x14ac:dyDescent="0.35">
      <c r="A62" s="35" t="s">
        <v>48</v>
      </c>
      <c r="B62" s="36" t="s">
        <v>46</v>
      </c>
      <c r="C62" s="36" t="s">
        <v>45</v>
      </c>
      <c r="D62" s="36" t="s">
        <v>94</v>
      </c>
    </row>
    <row r="63" spans="1:6" x14ac:dyDescent="0.35">
      <c r="A63" s="1" t="s">
        <v>41</v>
      </c>
      <c r="B63" s="34">
        <v>19</v>
      </c>
      <c r="C63" s="34">
        <v>16</v>
      </c>
      <c r="D63" s="1">
        <f>B63-C63</f>
        <v>3</v>
      </c>
    </row>
    <row r="64" spans="1:6" x14ac:dyDescent="0.35">
      <c r="A64" s="1" t="s">
        <v>43</v>
      </c>
      <c r="B64" s="3">
        <v>7.5</v>
      </c>
      <c r="C64" s="3">
        <v>7.5</v>
      </c>
      <c r="D64" s="1"/>
    </row>
    <row r="65" spans="1:4" x14ac:dyDescent="0.35">
      <c r="A65" s="1" t="s">
        <v>44</v>
      </c>
      <c r="B65" s="3">
        <v>1</v>
      </c>
      <c r="C65" s="3">
        <v>1</v>
      </c>
      <c r="D65" s="1"/>
    </row>
    <row r="66" spans="1:4" x14ac:dyDescent="0.35">
      <c r="A66" s="1" t="s">
        <v>47</v>
      </c>
      <c r="B66" s="3">
        <v>5</v>
      </c>
      <c r="C66" s="3">
        <v>5</v>
      </c>
      <c r="D66" s="1"/>
    </row>
    <row r="67" spans="1:4" x14ac:dyDescent="0.35">
      <c r="A67" s="1"/>
      <c r="B67" s="37">
        <f>B63*B64*B65*B66</f>
        <v>712.5</v>
      </c>
      <c r="C67" s="37">
        <f>C63*C64*C65*C66</f>
        <v>600</v>
      </c>
      <c r="D67" s="1"/>
    </row>
    <row r="69" spans="1:4" x14ac:dyDescent="0.35">
      <c r="A69" s="35" t="s">
        <v>49</v>
      </c>
      <c r="B69" s="36" t="s">
        <v>46</v>
      </c>
      <c r="C69" s="36" t="s">
        <v>45</v>
      </c>
      <c r="D69" s="36" t="s">
        <v>94</v>
      </c>
    </row>
    <row r="70" spans="1:4" x14ac:dyDescent="0.35">
      <c r="A70" s="1" t="s">
        <v>41</v>
      </c>
      <c r="B70" s="34">
        <v>15</v>
      </c>
      <c r="C70" s="34">
        <v>12</v>
      </c>
      <c r="D70" s="1">
        <f>B70-C70</f>
        <v>3</v>
      </c>
    </row>
    <row r="71" spans="1:4" x14ac:dyDescent="0.35">
      <c r="A71" s="1" t="s">
        <v>43</v>
      </c>
      <c r="B71" s="3">
        <v>7.5</v>
      </c>
      <c r="C71" s="3">
        <v>7.5</v>
      </c>
      <c r="D71" s="1"/>
    </row>
    <row r="72" spans="1:4" x14ac:dyDescent="0.35">
      <c r="A72" s="1" t="s">
        <v>44</v>
      </c>
      <c r="B72" s="3">
        <v>2</v>
      </c>
      <c r="C72" s="3">
        <v>2</v>
      </c>
      <c r="D72" s="1"/>
    </row>
    <row r="73" spans="1:4" x14ac:dyDescent="0.35">
      <c r="A73" s="1" t="s">
        <v>47</v>
      </c>
      <c r="B73" s="3">
        <v>15</v>
      </c>
      <c r="C73" s="3">
        <v>15</v>
      </c>
      <c r="D73" s="1"/>
    </row>
    <row r="74" spans="1:4" x14ac:dyDescent="0.35">
      <c r="A74" s="1"/>
      <c r="B74" s="37">
        <f>B70*B71*B72*B73</f>
        <v>3375</v>
      </c>
      <c r="C74" s="37">
        <f>C70*C71*C72*C73</f>
        <v>2700</v>
      </c>
      <c r="D74" s="1"/>
    </row>
    <row r="75" spans="1:4" x14ac:dyDescent="0.35">
      <c r="A75" s="1"/>
      <c r="B75" s="1"/>
      <c r="C75" s="1"/>
      <c r="D75" s="1"/>
    </row>
    <row r="76" spans="1:4" x14ac:dyDescent="0.35">
      <c r="A76" s="35" t="s">
        <v>50</v>
      </c>
      <c r="B76" s="36" t="s">
        <v>46</v>
      </c>
      <c r="C76" s="36" t="s">
        <v>45</v>
      </c>
      <c r="D76" s="36" t="s">
        <v>94</v>
      </c>
    </row>
    <row r="77" spans="1:4" x14ac:dyDescent="0.35">
      <c r="A77" s="1" t="s">
        <v>41</v>
      </c>
      <c r="B77" s="34">
        <v>17</v>
      </c>
      <c r="C77" s="34">
        <v>14</v>
      </c>
      <c r="D77" s="1">
        <f>B77-C77</f>
        <v>3</v>
      </c>
    </row>
    <row r="78" spans="1:4" x14ac:dyDescent="0.35">
      <c r="A78" s="1" t="s">
        <v>43</v>
      </c>
      <c r="B78" s="3">
        <v>7.5</v>
      </c>
      <c r="C78" s="3">
        <v>7.5</v>
      </c>
      <c r="D78" s="1"/>
    </row>
    <row r="79" spans="1:4" x14ac:dyDescent="0.35">
      <c r="A79" s="1" t="s">
        <v>44</v>
      </c>
      <c r="B79" s="3">
        <v>1</v>
      </c>
      <c r="C79" s="3">
        <v>1</v>
      </c>
      <c r="D79" s="1"/>
    </row>
    <row r="80" spans="1:4" x14ac:dyDescent="0.35">
      <c r="A80" s="1" t="s">
        <v>47</v>
      </c>
      <c r="B80" s="3">
        <v>15</v>
      </c>
      <c r="C80" s="3">
        <v>15</v>
      </c>
      <c r="D80" s="1"/>
    </row>
    <row r="81" spans="1:4" x14ac:dyDescent="0.35">
      <c r="A81" s="1"/>
      <c r="B81" s="37">
        <f>B77*B78*B79*B80</f>
        <v>1912.5</v>
      </c>
      <c r="C81" s="37">
        <f>C77*C78*C79*C80</f>
        <v>1575</v>
      </c>
      <c r="D81" s="1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topLeftCell="A7" zoomScale="90" zoomScaleNormal="100" zoomScaleSheetLayoutView="90" workbookViewId="0">
      <selection sqref="A1:N1"/>
    </sheetView>
  </sheetViews>
  <sheetFormatPr defaultRowHeight="14.5" x14ac:dyDescent="0.35"/>
  <cols>
    <col min="1" max="1" width="28" customWidth="1"/>
    <col min="2" max="12" width="10.81640625" customWidth="1"/>
    <col min="13" max="13" width="21.08984375" customWidth="1"/>
    <col min="14" max="14" width="15" customWidth="1"/>
  </cols>
  <sheetData>
    <row r="1" spans="1:14" ht="21" x14ac:dyDescent="0.5">
      <c r="A1" s="85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6" t="s">
        <v>33</v>
      </c>
    </row>
    <row r="3" spans="1:14" x14ac:dyDescent="0.35">
      <c r="A3" s="7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/>
    </row>
    <row r="4" spans="1:14" x14ac:dyDescent="0.35">
      <c r="A4" s="9" t="s">
        <v>37</v>
      </c>
      <c r="B4" s="49"/>
      <c r="C4" s="49"/>
      <c r="D4" s="49"/>
      <c r="E4" s="49"/>
      <c r="F4" s="49"/>
      <c r="G4" s="50" t="s">
        <v>51</v>
      </c>
      <c r="H4" s="50"/>
      <c r="I4" s="49"/>
      <c r="J4" s="49"/>
      <c r="K4" s="49"/>
      <c r="L4" s="49"/>
      <c r="M4" s="49" t="s">
        <v>35</v>
      </c>
      <c r="N4" s="54"/>
    </row>
    <row r="5" spans="1:14" x14ac:dyDescent="0.35">
      <c r="A5" s="5" t="s">
        <v>39</v>
      </c>
      <c r="B5" s="41">
        <v>7650</v>
      </c>
      <c r="C5" s="41">
        <v>7650</v>
      </c>
      <c r="D5" s="41">
        <v>7650</v>
      </c>
      <c r="E5" s="41">
        <v>7650</v>
      </c>
      <c r="F5" s="41">
        <v>7650</v>
      </c>
      <c r="G5" s="41">
        <v>5737.5</v>
      </c>
      <c r="H5" s="41">
        <v>5737.5</v>
      </c>
      <c r="I5" s="41">
        <v>7650</v>
      </c>
      <c r="J5" s="41">
        <v>7650</v>
      </c>
      <c r="K5" s="41">
        <v>7650</v>
      </c>
      <c r="L5" s="41">
        <v>7650</v>
      </c>
      <c r="M5" s="41">
        <v>5737.5</v>
      </c>
      <c r="N5" s="12">
        <f>SUM(B5:M5)</f>
        <v>86062.5</v>
      </c>
    </row>
    <row r="6" spans="1:14" x14ac:dyDescent="0.35">
      <c r="A6" s="5" t="s">
        <v>40</v>
      </c>
      <c r="B6" s="41">
        <v>1450</v>
      </c>
      <c r="C6" s="41">
        <v>1450</v>
      </c>
      <c r="D6" s="41">
        <v>1450</v>
      </c>
      <c r="E6" s="41">
        <v>1450</v>
      </c>
      <c r="F6" s="41">
        <v>1450</v>
      </c>
      <c r="G6" s="41">
        <v>712.5</v>
      </c>
      <c r="H6" s="41">
        <v>712.5</v>
      </c>
      <c r="I6" s="41">
        <v>1450</v>
      </c>
      <c r="J6" s="41">
        <v>1450</v>
      </c>
      <c r="K6" s="41">
        <v>1450</v>
      </c>
      <c r="L6" s="41">
        <v>1450</v>
      </c>
      <c r="M6" s="41">
        <v>712.5</v>
      </c>
      <c r="N6" s="12">
        <f t="shared" ref="N6:N10" si="0">SUM(B6:M6)</f>
        <v>15187.5</v>
      </c>
    </row>
    <row r="7" spans="1:14" x14ac:dyDescent="0.35">
      <c r="A7" s="9" t="s">
        <v>38</v>
      </c>
      <c r="B7" s="52"/>
      <c r="C7" s="52"/>
      <c r="D7" s="52"/>
      <c r="E7" s="52"/>
      <c r="F7" s="52"/>
      <c r="G7" s="50" t="s">
        <v>36</v>
      </c>
      <c r="H7" s="50"/>
      <c r="I7" s="52"/>
      <c r="J7" s="52"/>
      <c r="K7" s="52"/>
      <c r="L7" s="52"/>
      <c r="M7" s="49" t="s">
        <v>36</v>
      </c>
      <c r="N7" s="55">
        <f t="shared" si="0"/>
        <v>0</v>
      </c>
    </row>
    <row r="8" spans="1:14" x14ac:dyDescent="0.35">
      <c r="A8" s="5" t="s">
        <v>39</v>
      </c>
      <c r="B8" s="41">
        <v>3375</v>
      </c>
      <c r="C8" s="41">
        <v>3375</v>
      </c>
      <c r="D8" s="41">
        <v>3375</v>
      </c>
      <c r="E8" s="41">
        <v>3375</v>
      </c>
      <c r="F8" s="41">
        <v>3375</v>
      </c>
      <c r="G8" s="41">
        <v>5062.5</v>
      </c>
      <c r="H8" s="41">
        <v>5062.5</v>
      </c>
      <c r="I8" s="41">
        <v>3375</v>
      </c>
      <c r="J8" s="41">
        <v>3375</v>
      </c>
      <c r="K8" s="41">
        <v>3375</v>
      </c>
      <c r="L8" s="41">
        <v>3375</v>
      </c>
      <c r="M8" s="41">
        <v>5062.5</v>
      </c>
      <c r="N8" s="12">
        <f t="shared" si="0"/>
        <v>45562.5</v>
      </c>
    </row>
    <row r="9" spans="1:14" x14ac:dyDescent="0.35">
      <c r="A9" s="5" t="s">
        <v>40</v>
      </c>
      <c r="B9" s="41">
        <v>1275</v>
      </c>
      <c r="C9" s="41">
        <v>1275</v>
      </c>
      <c r="D9" s="41">
        <v>1275</v>
      </c>
      <c r="E9" s="41">
        <v>1275</v>
      </c>
      <c r="F9" s="41">
        <v>1275</v>
      </c>
      <c r="G9" s="41">
        <v>1912.5</v>
      </c>
      <c r="H9" s="41">
        <v>1912.5</v>
      </c>
      <c r="I9" s="41">
        <v>1275</v>
      </c>
      <c r="J9" s="41">
        <v>1275</v>
      </c>
      <c r="K9" s="41">
        <v>1275</v>
      </c>
      <c r="L9" s="41">
        <v>1275</v>
      </c>
      <c r="M9" s="41">
        <v>1912.5</v>
      </c>
      <c r="N9" s="12">
        <f t="shared" si="0"/>
        <v>17212.5</v>
      </c>
    </row>
    <row r="10" spans="1:14" x14ac:dyDescent="0.35">
      <c r="A10" s="15" t="s">
        <v>16</v>
      </c>
      <c r="B10" s="45">
        <f>SUM(B5:B9)</f>
        <v>13750</v>
      </c>
      <c r="C10" s="45">
        <f t="shared" ref="C10:M10" si="1">SUM(C5:C9)</f>
        <v>13750</v>
      </c>
      <c r="D10" s="45">
        <f t="shared" si="1"/>
        <v>13750</v>
      </c>
      <c r="E10" s="45">
        <f t="shared" si="1"/>
        <v>13750</v>
      </c>
      <c r="F10" s="45">
        <f t="shared" si="1"/>
        <v>13750</v>
      </c>
      <c r="G10" s="45">
        <f t="shared" si="1"/>
        <v>13425</v>
      </c>
      <c r="H10" s="45">
        <f t="shared" si="1"/>
        <v>13425</v>
      </c>
      <c r="I10" s="45">
        <f t="shared" si="1"/>
        <v>13750</v>
      </c>
      <c r="J10" s="45">
        <f t="shared" si="1"/>
        <v>13750</v>
      </c>
      <c r="K10" s="45">
        <f t="shared" si="1"/>
        <v>13750</v>
      </c>
      <c r="L10" s="45">
        <f t="shared" si="1"/>
        <v>13750</v>
      </c>
      <c r="M10" s="45">
        <f t="shared" si="1"/>
        <v>13425</v>
      </c>
      <c r="N10" s="10">
        <f t="shared" si="0"/>
        <v>164025</v>
      </c>
    </row>
    <row r="11" spans="1:14" x14ac:dyDescent="0.3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</row>
    <row r="12" spans="1:14" x14ac:dyDescent="0.35">
      <c r="A12" s="7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8"/>
    </row>
    <row r="13" spans="1:14" x14ac:dyDescent="0.35">
      <c r="A13" s="5" t="s">
        <v>45</v>
      </c>
      <c r="B13" s="41">
        <v>11250</v>
      </c>
      <c r="C13" s="41">
        <v>11250</v>
      </c>
      <c r="D13" s="41">
        <v>11250</v>
      </c>
      <c r="E13" s="41">
        <v>11250</v>
      </c>
      <c r="F13" s="41">
        <v>11250</v>
      </c>
      <c r="G13" s="41">
        <v>10950</v>
      </c>
      <c r="H13" s="41">
        <v>10950</v>
      </c>
      <c r="I13" s="41">
        <v>11250</v>
      </c>
      <c r="J13" s="41">
        <v>11250</v>
      </c>
      <c r="K13" s="41">
        <v>11250</v>
      </c>
      <c r="L13" s="41">
        <v>11250</v>
      </c>
      <c r="M13" s="41">
        <v>10950</v>
      </c>
      <c r="N13" s="12">
        <f>SUM(B13:M13)</f>
        <v>134100</v>
      </c>
    </row>
    <row r="14" spans="1:14" x14ac:dyDescent="0.35">
      <c r="A14" s="5" t="s">
        <v>6</v>
      </c>
      <c r="B14" s="42">
        <v>75</v>
      </c>
      <c r="C14" s="42">
        <v>75</v>
      </c>
      <c r="D14" s="42">
        <v>75</v>
      </c>
      <c r="E14" s="42">
        <v>75</v>
      </c>
      <c r="F14" s="42">
        <v>75</v>
      </c>
      <c r="G14" s="42">
        <v>75</v>
      </c>
      <c r="H14" s="42">
        <v>75</v>
      </c>
      <c r="I14" s="42">
        <v>75</v>
      </c>
      <c r="J14" s="42">
        <v>75</v>
      </c>
      <c r="K14" s="42">
        <v>75</v>
      </c>
      <c r="L14" s="42">
        <v>75</v>
      </c>
      <c r="M14" s="42">
        <v>75</v>
      </c>
      <c r="N14" s="12">
        <f t="shared" ref="N14:N18" si="2">SUM(B14:M14)</f>
        <v>900</v>
      </c>
    </row>
    <row r="15" spans="1:14" x14ac:dyDescent="0.35">
      <c r="A15" s="5" t="s">
        <v>34</v>
      </c>
      <c r="B15" s="42">
        <v>50</v>
      </c>
      <c r="C15" s="42">
        <v>50</v>
      </c>
      <c r="D15" s="42">
        <v>50</v>
      </c>
      <c r="E15" s="42">
        <v>50</v>
      </c>
      <c r="F15" s="42">
        <v>50</v>
      </c>
      <c r="G15" s="42">
        <v>50</v>
      </c>
      <c r="H15" s="42">
        <v>50</v>
      </c>
      <c r="I15" s="42">
        <v>50</v>
      </c>
      <c r="J15" s="42">
        <v>50</v>
      </c>
      <c r="K15" s="42">
        <v>50</v>
      </c>
      <c r="L15" s="42">
        <v>50</v>
      </c>
      <c r="M15" s="42">
        <v>50</v>
      </c>
      <c r="N15" s="12">
        <f t="shared" si="2"/>
        <v>600</v>
      </c>
    </row>
    <row r="16" spans="1:14" ht="29" x14ac:dyDescent="0.35">
      <c r="A16" s="11" t="s">
        <v>53</v>
      </c>
      <c r="B16" s="43"/>
      <c r="C16" s="43"/>
      <c r="D16" s="42">
        <v>400</v>
      </c>
      <c r="E16" s="42"/>
      <c r="F16" s="42"/>
      <c r="G16" s="42">
        <v>400</v>
      </c>
      <c r="H16" s="42"/>
      <c r="I16" s="42"/>
      <c r="J16" s="42">
        <v>400</v>
      </c>
      <c r="K16" s="42"/>
      <c r="L16" s="42"/>
      <c r="M16" s="42">
        <v>400</v>
      </c>
      <c r="N16" s="12">
        <f t="shared" si="2"/>
        <v>1600</v>
      </c>
    </row>
    <row r="17" spans="1:14" x14ac:dyDescent="0.35">
      <c r="A17" s="11" t="s">
        <v>56</v>
      </c>
      <c r="B17" s="43">
        <v>266.67</v>
      </c>
      <c r="C17" s="43">
        <v>266.67</v>
      </c>
      <c r="D17" s="43">
        <v>266.67</v>
      </c>
      <c r="E17" s="43">
        <v>266.67</v>
      </c>
      <c r="F17" s="43">
        <v>266.67</v>
      </c>
      <c r="G17" s="43">
        <v>266.67</v>
      </c>
      <c r="H17" s="43">
        <v>266.67</v>
      </c>
      <c r="I17" s="43">
        <v>266.67</v>
      </c>
      <c r="J17" s="43">
        <v>266.67</v>
      </c>
      <c r="K17" s="43">
        <v>266.67</v>
      </c>
      <c r="L17" s="43">
        <v>266.67</v>
      </c>
      <c r="M17" s="43">
        <v>266.67</v>
      </c>
      <c r="N17" s="12">
        <f>SUM(B17:M17)</f>
        <v>3200.0400000000004</v>
      </c>
    </row>
    <row r="18" spans="1:14" x14ac:dyDescent="0.35">
      <c r="A18" s="5" t="s">
        <v>52</v>
      </c>
      <c r="B18" s="42">
        <v>50</v>
      </c>
      <c r="C18" s="42">
        <v>50</v>
      </c>
      <c r="D18" s="42">
        <v>50</v>
      </c>
      <c r="E18" s="42">
        <v>50</v>
      </c>
      <c r="F18" s="42">
        <v>50</v>
      </c>
      <c r="G18" s="42">
        <v>50</v>
      </c>
      <c r="H18" s="42">
        <v>50</v>
      </c>
      <c r="I18" s="42">
        <v>50</v>
      </c>
      <c r="J18" s="42">
        <v>50</v>
      </c>
      <c r="K18" s="42">
        <v>50</v>
      </c>
      <c r="L18" s="42">
        <v>50</v>
      </c>
      <c r="M18" s="42">
        <v>50</v>
      </c>
      <c r="N18" s="12">
        <f t="shared" si="2"/>
        <v>600</v>
      </c>
    </row>
    <row r="19" spans="1:14" x14ac:dyDescent="0.35">
      <c r="A19" s="15" t="s">
        <v>18</v>
      </c>
      <c r="B19" s="45">
        <f>SUM(B13:B18)</f>
        <v>11691.67</v>
      </c>
      <c r="C19" s="45">
        <f t="shared" ref="C19:N19" si="3">SUM(C13:C18)</f>
        <v>11691.67</v>
      </c>
      <c r="D19" s="45">
        <f t="shared" si="3"/>
        <v>12091.67</v>
      </c>
      <c r="E19" s="45">
        <f t="shared" si="3"/>
        <v>11691.67</v>
      </c>
      <c r="F19" s="45">
        <f t="shared" si="3"/>
        <v>11691.67</v>
      </c>
      <c r="G19" s="45">
        <f t="shared" si="3"/>
        <v>11791.67</v>
      </c>
      <c r="H19" s="45">
        <f t="shared" si="3"/>
        <v>11391.67</v>
      </c>
      <c r="I19" s="45">
        <f t="shared" si="3"/>
        <v>11691.67</v>
      </c>
      <c r="J19" s="45">
        <f t="shared" si="3"/>
        <v>12091.67</v>
      </c>
      <c r="K19" s="45">
        <f t="shared" si="3"/>
        <v>11691.67</v>
      </c>
      <c r="L19" s="45">
        <f t="shared" si="3"/>
        <v>11691.67</v>
      </c>
      <c r="M19" s="45">
        <f t="shared" si="3"/>
        <v>11791.67</v>
      </c>
      <c r="N19" s="10">
        <f t="shared" si="3"/>
        <v>141000.04</v>
      </c>
    </row>
    <row r="20" spans="1:14" x14ac:dyDescent="0.3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/>
    </row>
    <row r="21" spans="1:14" x14ac:dyDescent="0.35">
      <c r="A21" s="7" t="s">
        <v>19</v>
      </c>
      <c r="B21" s="4">
        <f>B10-B19</f>
        <v>2058.33</v>
      </c>
      <c r="C21" s="4">
        <f t="shared" ref="C21:M21" si="4">C10-C19</f>
        <v>2058.33</v>
      </c>
      <c r="D21" s="4">
        <f t="shared" si="4"/>
        <v>1658.33</v>
      </c>
      <c r="E21" s="4">
        <f t="shared" si="4"/>
        <v>2058.33</v>
      </c>
      <c r="F21" s="4">
        <f t="shared" si="4"/>
        <v>2058.33</v>
      </c>
      <c r="G21" s="4">
        <f t="shared" si="4"/>
        <v>1633.33</v>
      </c>
      <c r="H21" s="4">
        <f t="shared" si="4"/>
        <v>2033.33</v>
      </c>
      <c r="I21" s="4">
        <f t="shared" si="4"/>
        <v>2058.33</v>
      </c>
      <c r="J21" s="4">
        <f t="shared" si="4"/>
        <v>1658.33</v>
      </c>
      <c r="K21" s="4">
        <f t="shared" si="4"/>
        <v>2058.33</v>
      </c>
      <c r="L21" s="4">
        <f t="shared" si="4"/>
        <v>2058.33</v>
      </c>
      <c r="M21" s="4">
        <f t="shared" si="4"/>
        <v>1633.33</v>
      </c>
      <c r="N21" s="12">
        <f>N10-N19</f>
        <v>23024.959999999992</v>
      </c>
    </row>
    <row r="22" spans="1:14" x14ac:dyDescent="0.35">
      <c r="A22" s="5" t="s">
        <v>54</v>
      </c>
      <c r="B22" s="4">
        <f>B21*12%</f>
        <v>246.99959999999999</v>
      </c>
      <c r="C22" s="4">
        <f t="shared" ref="C22:N22" si="5">C21*12%</f>
        <v>246.99959999999999</v>
      </c>
      <c r="D22" s="4">
        <f t="shared" si="5"/>
        <v>198.99959999999999</v>
      </c>
      <c r="E22" s="4">
        <f t="shared" si="5"/>
        <v>246.99959999999999</v>
      </c>
      <c r="F22" s="4">
        <f t="shared" si="5"/>
        <v>246.99959999999999</v>
      </c>
      <c r="G22" s="4">
        <f t="shared" si="5"/>
        <v>195.99959999999999</v>
      </c>
      <c r="H22" s="4">
        <f t="shared" si="5"/>
        <v>243.99959999999999</v>
      </c>
      <c r="I22" s="4">
        <f t="shared" si="5"/>
        <v>246.99959999999999</v>
      </c>
      <c r="J22" s="4">
        <f t="shared" si="5"/>
        <v>198.99959999999999</v>
      </c>
      <c r="K22" s="4">
        <f t="shared" si="5"/>
        <v>246.99959999999999</v>
      </c>
      <c r="L22" s="4">
        <f t="shared" si="5"/>
        <v>246.99959999999999</v>
      </c>
      <c r="M22" s="4">
        <f t="shared" si="5"/>
        <v>195.99959999999999</v>
      </c>
      <c r="N22" s="12">
        <f t="shared" si="5"/>
        <v>2762.9951999999989</v>
      </c>
    </row>
    <row r="23" spans="1:14" ht="15" thickBot="1" x14ac:dyDescent="0.4">
      <c r="A23" s="16" t="s">
        <v>20</v>
      </c>
      <c r="B23" s="44">
        <f>B21-B22</f>
        <v>1811.3303999999998</v>
      </c>
      <c r="C23" s="44">
        <f t="shared" ref="C23:M23" si="6">C21-C22</f>
        <v>1811.3303999999998</v>
      </c>
      <c r="D23" s="44">
        <f t="shared" si="6"/>
        <v>1459.3303999999998</v>
      </c>
      <c r="E23" s="44">
        <f t="shared" si="6"/>
        <v>1811.3303999999998</v>
      </c>
      <c r="F23" s="44">
        <f t="shared" si="6"/>
        <v>1811.3303999999998</v>
      </c>
      <c r="G23" s="44">
        <f>G21-G22</f>
        <v>1437.3303999999998</v>
      </c>
      <c r="H23" s="44">
        <f>H21-H22</f>
        <v>1789.3303999999998</v>
      </c>
      <c r="I23" s="44">
        <f t="shared" si="6"/>
        <v>1811.3303999999998</v>
      </c>
      <c r="J23" s="44">
        <f t="shared" si="6"/>
        <v>1459.3303999999998</v>
      </c>
      <c r="K23" s="44">
        <f t="shared" si="6"/>
        <v>1811.3303999999998</v>
      </c>
      <c r="L23" s="44">
        <f t="shared" si="6"/>
        <v>1811.3303999999998</v>
      </c>
      <c r="M23" s="44">
        <f t="shared" si="6"/>
        <v>1437.3303999999998</v>
      </c>
      <c r="N23" s="13">
        <f>N21-N22</f>
        <v>20261.964799999994</v>
      </c>
    </row>
    <row r="26" spans="1:14" x14ac:dyDescent="0.35">
      <c r="A26" s="35" t="s">
        <v>92</v>
      </c>
      <c r="B26" s="36" t="s">
        <v>46</v>
      </c>
      <c r="C26" s="36" t="s">
        <v>45</v>
      </c>
      <c r="D26" s="36" t="s">
        <v>94</v>
      </c>
      <c r="F26" s="39" t="s">
        <v>96</v>
      </c>
    </row>
    <row r="27" spans="1:14" x14ac:dyDescent="0.35">
      <c r="A27" s="1" t="s">
        <v>41</v>
      </c>
      <c r="B27" s="34">
        <v>17</v>
      </c>
      <c r="C27" s="34">
        <v>14</v>
      </c>
      <c r="D27" s="1">
        <f>B27-C27</f>
        <v>3</v>
      </c>
      <c r="F27" s="40">
        <f>C31+C38+C45+C52</f>
        <v>11250</v>
      </c>
    </row>
    <row r="28" spans="1:14" x14ac:dyDescent="0.35">
      <c r="A28" s="1" t="s">
        <v>43</v>
      </c>
      <c r="B28" s="3">
        <v>7.5</v>
      </c>
      <c r="C28" s="3">
        <v>7.5</v>
      </c>
      <c r="D28" s="1"/>
      <c r="F28" s="33"/>
    </row>
    <row r="29" spans="1:14" x14ac:dyDescent="0.35">
      <c r="A29" s="1" t="s">
        <v>44</v>
      </c>
      <c r="B29" s="3">
        <v>3</v>
      </c>
      <c r="C29" s="3">
        <v>3</v>
      </c>
      <c r="D29" s="1"/>
      <c r="F29" s="33"/>
    </row>
    <row r="30" spans="1:14" x14ac:dyDescent="0.35">
      <c r="A30" s="1" t="s">
        <v>47</v>
      </c>
      <c r="B30" s="3">
        <v>20</v>
      </c>
      <c r="C30" s="3">
        <v>20</v>
      </c>
      <c r="D30" s="1"/>
      <c r="F30" s="33"/>
    </row>
    <row r="31" spans="1:14" x14ac:dyDescent="0.35">
      <c r="A31" s="1"/>
      <c r="B31" s="37">
        <f>B27*B28*B29*B30</f>
        <v>7650</v>
      </c>
      <c r="C31" s="37">
        <f>C27*C28*C29*C30</f>
        <v>6300</v>
      </c>
      <c r="D31" s="1"/>
      <c r="F31" s="33"/>
    </row>
    <row r="32" spans="1:14" x14ac:dyDescent="0.35">
      <c r="A32" s="1"/>
      <c r="B32" s="3"/>
      <c r="C32" s="3"/>
      <c r="D32" s="1"/>
      <c r="F32" s="33"/>
    </row>
    <row r="33" spans="1:6" x14ac:dyDescent="0.35">
      <c r="A33" s="35" t="s">
        <v>93</v>
      </c>
      <c r="B33" s="38" t="s">
        <v>46</v>
      </c>
      <c r="C33" s="36" t="s">
        <v>45</v>
      </c>
      <c r="D33" s="36" t="s">
        <v>94</v>
      </c>
      <c r="F33" s="33"/>
    </row>
    <row r="34" spans="1:6" x14ac:dyDescent="0.35">
      <c r="A34" s="1" t="s">
        <v>41</v>
      </c>
      <c r="B34" s="34">
        <v>19</v>
      </c>
      <c r="C34" s="34">
        <v>16</v>
      </c>
      <c r="D34" s="1">
        <f>B34-C34</f>
        <v>3</v>
      </c>
      <c r="F34" s="33"/>
    </row>
    <row r="35" spans="1:6" x14ac:dyDescent="0.35">
      <c r="A35" s="1" t="s">
        <v>43</v>
      </c>
      <c r="B35" s="3">
        <v>7.5</v>
      </c>
      <c r="C35" s="3">
        <v>7.5</v>
      </c>
      <c r="D35" s="1"/>
      <c r="F35" s="33"/>
    </row>
    <row r="36" spans="1:6" x14ac:dyDescent="0.35">
      <c r="A36" s="1" t="s">
        <v>44</v>
      </c>
      <c r="B36" s="3">
        <v>1</v>
      </c>
      <c r="C36" s="3">
        <v>1</v>
      </c>
      <c r="D36" s="1"/>
      <c r="F36" s="33"/>
    </row>
    <row r="37" spans="1:6" x14ac:dyDescent="0.35">
      <c r="A37" s="1" t="s">
        <v>47</v>
      </c>
      <c r="B37" s="3">
        <v>10</v>
      </c>
      <c r="C37" s="3">
        <v>10</v>
      </c>
      <c r="D37" s="1"/>
      <c r="F37" s="33"/>
    </row>
    <row r="38" spans="1:6" x14ac:dyDescent="0.35">
      <c r="A38" s="1"/>
      <c r="B38" s="37">
        <f>B34*B35*B36*B37</f>
        <v>1425</v>
      </c>
      <c r="C38" s="37">
        <f>C34*C35*C36*C37</f>
        <v>1200</v>
      </c>
      <c r="D38" s="1"/>
      <c r="F38" s="33"/>
    </row>
    <row r="39" spans="1:6" x14ac:dyDescent="0.35">
      <c r="B39" s="33"/>
      <c r="C39" s="33"/>
      <c r="F39" s="33"/>
    </row>
    <row r="40" spans="1:6" x14ac:dyDescent="0.35">
      <c r="A40" s="35" t="s">
        <v>49</v>
      </c>
      <c r="B40" s="38" t="s">
        <v>46</v>
      </c>
      <c r="C40" s="36" t="s">
        <v>45</v>
      </c>
      <c r="D40" s="36" t="s">
        <v>94</v>
      </c>
      <c r="F40" s="33"/>
    </row>
    <row r="41" spans="1:6" x14ac:dyDescent="0.35">
      <c r="A41" s="1" t="s">
        <v>41</v>
      </c>
      <c r="B41" s="34">
        <v>15</v>
      </c>
      <c r="C41" s="34">
        <v>12</v>
      </c>
      <c r="D41" s="1">
        <f>B41-C41</f>
        <v>3</v>
      </c>
      <c r="F41" s="33"/>
    </row>
    <row r="42" spans="1:6" x14ac:dyDescent="0.35">
      <c r="A42" s="1" t="s">
        <v>43</v>
      </c>
      <c r="B42" s="3">
        <v>7.5</v>
      </c>
      <c r="C42" s="3">
        <v>7.5</v>
      </c>
      <c r="D42" s="1"/>
      <c r="F42" s="33"/>
    </row>
    <row r="43" spans="1:6" x14ac:dyDescent="0.35">
      <c r="A43" s="1" t="s">
        <v>44</v>
      </c>
      <c r="B43" s="3">
        <v>3</v>
      </c>
      <c r="C43" s="3">
        <v>3</v>
      </c>
      <c r="D43" s="1"/>
      <c r="F43" s="33"/>
    </row>
    <row r="44" spans="1:6" x14ac:dyDescent="0.35">
      <c r="A44" s="1" t="s">
        <v>47</v>
      </c>
      <c r="B44" s="3">
        <v>10</v>
      </c>
      <c r="C44" s="3">
        <v>10</v>
      </c>
      <c r="D44" s="1"/>
      <c r="F44" s="33"/>
    </row>
    <row r="45" spans="1:6" x14ac:dyDescent="0.35">
      <c r="A45" s="1"/>
      <c r="B45" s="37">
        <f>B41*B42*B43*B44</f>
        <v>3375</v>
      </c>
      <c r="C45" s="37">
        <f>C41*C42*C43*C44</f>
        <v>2700</v>
      </c>
      <c r="D45" s="1"/>
      <c r="F45" s="33"/>
    </row>
    <row r="46" spans="1:6" x14ac:dyDescent="0.35">
      <c r="A46" s="1"/>
      <c r="B46" s="3"/>
      <c r="C46" s="3"/>
      <c r="D46" s="1"/>
      <c r="F46" s="33"/>
    </row>
    <row r="47" spans="1:6" x14ac:dyDescent="0.35">
      <c r="A47" s="35" t="s">
        <v>50</v>
      </c>
      <c r="B47" s="38" t="s">
        <v>46</v>
      </c>
      <c r="C47" s="36" t="s">
        <v>45</v>
      </c>
      <c r="D47" s="36" t="s">
        <v>94</v>
      </c>
      <c r="F47" s="33"/>
    </row>
    <row r="48" spans="1:6" x14ac:dyDescent="0.35">
      <c r="A48" s="1" t="s">
        <v>41</v>
      </c>
      <c r="B48" s="34">
        <v>17</v>
      </c>
      <c r="C48" s="34">
        <v>14</v>
      </c>
      <c r="D48" s="1">
        <f>B48-C48</f>
        <v>3</v>
      </c>
      <c r="F48" s="33"/>
    </row>
    <row r="49" spans="1:6" x14ac:dyDescent="0.35">
      <c r="A49" s="1" t="s">
        <v>43</v>
      </c>
      <c r="B49" s="3">
        <v>7.5</v>
      </c>
      <c r="C49" s="3">
        <v>7.5</v>
      </c>
      <c r="D49" s="1"/>
      <c r="F49" s="33"/>
    </row>
    <row r="50" spans="1:6" x14ac:dyDescent="0.35">
      <c r="A50" s="1" t="s">
        <v>44</v>
      </c>
      <c r="B50" s="3">
        <v>1</v>
      </c>
      <c r="C50" s="3">
        <v>1</v>
      </c>
      <c r="D50" s="1"/>
      <c r="F50" s="33"/>
    </row>
    <row r="51" spans="1:6" x14ac:dyDescent="0.35">
      <c r="A51" s="1" t="s">
        <v>47</v>
      </c>
      <c r="B51" s="3">
        <v>10</v>
      </c>
      <c r="C51" s="3">
        <v>10</v>
      </c>
      <c r="D51" s="1"/>
      <c r="F51" s="33"/>
    </row>
    <row r="52" spans="1:6" x14ac:dyDescent="0.35">
      <c r="A52" s="1"/>
      <c r="B52" s="37">
        <f>B48*B49*B50*B51</f>
        <v>1275</v>
      </c>
      <c r="C52" s="37">
        <f>C48*C49*C50*C51</f>
        <v>1050</v>
      </c>
      <c r="D52" s="1"/>
      <c r="F52" s="33"/>
    </row>
    <row r="53" spans="1:6" x14ac:dyDescent="0.35">
      <c r="B53" s="33"/>
      <c r="C53" s="33"/>
      <c r="F53" s="33"/>
    </row>
    <row r="54" spans="1:6" x14ac:dyDescent="0.35">
      <c r="A54" s="32" t="s">
        <v>95</v>
      </c>
      <c r="B54" s="32"/>
      <c r="C54" s="32"/>
      <c r="F54" s="39" t="s">
        <v>96</v>
      </c>
    </row>
    <row r="55" spans="1:6" x14ac:dyDescent="0.35">
      <c r="A55" s="35" t="s">
        <v>49</v>
      </c>
      <c r="B55" s="38" t="s">
        <v>46</v>
      </c>
      <c r="C55" s="36" t="s">
        <v>45</v>
      </c>
      <c r="D55" s="36" t="s">
        <v>94</v>
      </c>
      <c r="F55" s="40">
        <f>C60+C67+C74+C81</f>
        <v>10950</v>
      </c>
    </row>
    <row r="56" spans="1:6" x14ac:dyDescent="0.35">
      <c r="A56" s="1" t="s">
        <v>41</v>
      </c>
      <c r="B56" s="34">
        <v>17</v>
      </c>
      <c r="C56" s="34">
        <v>14</v>
      </c>
      <c r="D56" s="1">
        <f>B56-C56</f>
        <v>3</v>
      </c>
    </row>
    <row r="57" spans="1:6" x14ac:dyDescent="0.35">
      <c r="A57" s="1" t="s">
        <v>43</v>
      </c>
      <c r="B57" s="3">
        <v>7.5</v>
      </c>
      <c r="C57" s="3">
        <v>7.5</v>
      </c>
      <c r="D57" s="1"/>
    </row>
    <row r="58" spans="1:6" x14ac:dyDescent="0.35">
      <c r="A58" s="1" t="s">
        <v>44</v>
      </c>
      <c r="B58" s="3">
        <v>3</v>
      </c>
      <c r="C58" s="3">
        <v>3</v>
      </c>
      <c r="D58" s="1"/>
    </row>
    <row r="59" spans="1:6" x14ac:dyDescent="0.35">
      <c r="A59" s="1" t="s">
        <v>47</v>
      </c>
      <c r="B59" s="3">
        <v>15</v>
      </c>
      <c r="C59" s="3">
        <v>15</v>
      </c>
      <c r="D59" s="1"/>
    </row>
    <row r="60" spans="1:6" x14ac:dyDescent="0.35">
      <c r="A60" s="1"/>
      <c r="B60" s="37">
        <f>B56*B57*B58*B59</f>
        <v>5737.5</v>
      </c>
      <c r="C60" s="37">
        <f>C56*C57*C58*C59</f>
        <v>4725</v>
      </c>
      <c r="D60" s="1"/>
    </row>
    <row r="61" spans="1:6" x14ac:dyDescent="0.35">
      <c r="A61" s="1"/>
      <c r="B61" s="3"/>
      <c r="C61" s="3"/>
      <c r="D61" s="1"/>
    </row>
    <row r="62" spans="1:6" x14ac:dyDescent="0.35">
      <c r="A62" s="35" t="s">
        <v>50</v>
      </c>
      <c r="B62" s="38" t="s">
        <v>46</v>
      </c>
      <c r="C62" s="36" t="s">
        <v>45</v>
      </c>
      <c r="D62" s="36" t="s">
        <v>94</v>
      </c>
    </row>
    <row r="63" spans="1:6" x14ac:dyDescent="0.35">
      <c r="A63" s="1" t="s">
        <v>41</v>
      </c>
      <c r="B63" s="34">
        <v>19</v>
      </c>
      <c r="C63" s="34">
        <v>16</v>
      </c>
      <c r="D63" s="1">
        <f>B63-C63</f>
        <v>3</v>
      </c>
    </row>
    <row r="64" spans="1:6" x14ac:dyDescent="0.35">
      <c r="A64" s="1" t="s">
        <v>43</v>
      </c>
      <c r="B64" s="3">
        <v>7.5</v>
      </c>
      <c r="C64" s="3">
        <v>7.5</v>
      </c>
      <c r="D64" s="1"/>
    </row>
    <row r="65" spans="1:4" x14ac:dyDescent="0.35">
      <c r="A65" s="1" t="s">
        <v>44</v>
      </c>
      <c r="B65" s="3">
        <v>1</v>
      </c>
      <c r="C65" s="3">
        <v>1</v>
      </c>
      <c r="D65" s="1"/>
    </row>
    <row r="66" spans="1:4" x14ac:dyDescent="0.35">
      <c r="A66" s="1" t="s">
        <v>47</v>
      </c>
      <c r="B66" s="3">
        <v>5</v>
      </c>
      <c r="C66" s="3">
        <v>5</v>
      </c>
      <c r="D66" s="1"/>
    </row>
    <row r="67" spans="1:4" x14ac:dyDescent="0.35">
      <c r="A67" s="1"/>
      <c r="B67" s="37">
        <f>B63*B64*B65*B66</f>
        <v>712.5</v>
      </c>
      <c r="C67" s="37">
        <f>C63*C64*C65*C66</f>
        <v>600</v>
      </c>
      <c r="D67" s="1"/>
    </row>
    <row r="68" spans="1:4" x14ac:dyDescent="0.35">
      <c r="B68" s="33"/>
      <c r="C68" s="33"/>
    </row>
    <row r="69" spans="1:4" x14ac:dyDescent="0.35">
      <c r="A69" s="35" t="s">
        <v>49</v>
      </c>
      <c r="B69" s="38" t="s">
        <v>46</v>
      </c>
      <c r="C69" s="36" t="s">
        <v>45</v>
      </c>
      <c r="D69" s="36" t="s">
        <v>94</v>
      </c>
    </row>
    <row r="70" spans="1:4" x14ac:dyDescent="0.35">
      <c r="A70" s="1" t="s">
        <v>41</v>
      </c>
      <c r="B70" s="34">
        <v>15</v>
      </c>
      <c r="C70" s="34">
        <v>12</v>
      </c>
      <c r="D70" s="1">
        <f>B70-C70</f>
        <v>3</v>
      </c>
    </row>
    <row r="71" spans="1:4" x14ac:dyDescent="0.35">
      <c r="A71" s="1" t="s">
        <v>43</v>
      </c>
      <c r="B71" s="3">
        <v>7.5</v>
      </c>
      <c r="C71" s="3">
        <v>7.5</v>
      </c>
      <c r="D71" s="1"/>
    </row>
    <row r="72" spans="1:4" x14ac:dyDescent="0.35">
      <c r="A72" s="1" t="s">
        <v>44</v>
      </c>
      <c r="B72" s="3">
        <v>3</v>
      </c>
      <c r="C72" s="3">
        <v>3</v>
      </c>
      <c r="D72" s="1"/>
    </row>
    <row r="73" spans="1:4" x14ac:dyDescent="0.35">
      <c r="A73" s="1" t="s">
        <v>47</v>
      </c>
      <c r="B73" s="3">
        <v>15</v>
      </c>
      <c r="C73" s="3">
        <v>15</v>
      </c>
      <c r="D73" s="1"/>
    </row>
    <row r="74" spans="1:4" x14ac:dyDescent="0.35">
      <c r="A74" s="1"/>
      <c r="B74" s="37">
        <f>B70*B71*B72*B73</f>
        <v>5062.5</v>
      </c>
      <c r="C74" s="37">
        <f>C70*C71*C72*C73</f>
        <v>4050</v>
      </c>
      <c r="D74" s="1"/>
    </row>
    <row r="75" spans="1:4" x14ac:dyDescent="0.35">
      <c r="A75" s="1"/>
      <c r="B75" s="3"/>
      <c r="C75" s="3"/>
      <c r="D75" s="1"/>
    </row>
    <row r="76" spans="1:4" x14ac:dyDescent="0.35">
      <c r="A76" s="35" t="s">
        <v>50</v>
      </c>
      <c r="B76" s="38" t="s">
        <v>46</v>
      </c>
      <c r="C76" s="36" t="s">
        <v>45</v>
      </c>
      <c r="D76" s="36" t="s">
        <v>94</v>
      </c>
    </row>
    <row r="77" spans="1:4" x14ac:dyDescent="0.35">
      <c r="A77" s="1" t="s">
        <v>41</v>
      </c>
      <c r="B77" s="34">
        <v>17</v>
      </c>
      <c r="C77" s="34">
        <v>14</v>
      </c>
      <c r="D77" s="1">
        <f>B77-C77</f>
        <v>3</v>
      </c>
    </row>
    <row r="78" spans="1:4" x14ac:dyDescent="0.35">
      <c r="A78" s="1" t="s">
        <v>43</v>
      </c>
      <c r="B78" s="3">
        <v>7.5</v>
      </c>
      <c r="C78" s="3">
        <v>7.5</v>
      </c>
      <c r="D78" s="1"/>
    </row>
    <row r="79" spans="1:4" x14ac:dyDescent="0.35">
      <c r="A79" s="1" t="s">
        <v>44</v>
      </c>
      <c r="B79" s="3">
        <v>1</v>
      </c>
      <c r="C79" s="3">
        <v>1</v>
      </c>
      <c r="D79" s="1"/>
    </row>
    <row r="80" spans="1:4" x14ac:dyDescent="0.35">
      <c r="A80" s="1" t="s">
        <v>47</v>
      </c>
      <c r="B80" s="3">
        <v>15</v>
      </c>
      <c r="C80" s="3">
        <v>15</v>
      </c>
      <c r="D80" s="1"/>
    </row>
    <row r="81" spans="1:4" x14ac:dyDescent="0.35">
      <c r="A81" s="1"/>
      <c r="B81" s="37">
        <f>B77*B78*B79*B80</f>
        <v>1912.5</v>
      </c>
      <c r="C81" s="37">
        <f>C77*C78*C79*C80</f>
        <v>1575</v>
      </c>
      <c r="D81" s="1"/>
    </row>
  </sheetData>
  <mergeCells count="1">
    <mergeCell ref="A1:N1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4" zoomScale="90" zoomScaleNormal="90" workbookViewId="0">
      <selection activeCell="H17" sqref="H17"/>
    </sheetView>
  </sheetViews>
  <sheetFormatPr defaultRowHeight="14.5" x14ac:dyDescent="0.35"/>
  <cols>
    <col min="1" max="1" width="28" customWidth="1"/>
    <col min="2" max="12" width="10.81640625" customWidth="1"/>
    <col min="13" max="13" width="21.08984375" customWidth="1"/>
    <col min="14" max="14" width="15" customWidth="1"/>
  </cols>
  <sheetData>
    <row r="1" spans="1:14" ht="21" x14ac:dyDescent="0.5">
      <c r="A1" s="85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6" t="s">
        <v>33</v>
      </c>
    </row>
    <row r="3" spans="1:14" x14ac:dyDescent="0.35">
      <c r="A3" s="7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/>
    </row>
    <row r="4" spans="1:14" x14ac:dyDescent="0.35">
      <c r="A4" s="9" t="s">
        <v>65</v>
      </c>
      <c r="B4" s="49"/>
      <c r="C4" s="49"/>
      <c r="D4" s="49"/>
      <c r="E4" s="49"/>
      <c r="F4" s="49"/>
      <c r="G4" s="50" t="s">
        <v>51</v>
      </c>
      <c r="H4" s="50"/>
      <c r="I4" s="49"/>
      <c r="J4" s="49"/>
      <c r="K4" s="49"/>
      <c r="L4" s="49"/>
      <c r="M4" s="49" t="s">
        <v>35</v>
      </c>
      <c r="N4" s="54"/>
    </row>
    <row r="5" spans="1:14" x14ac:dyDescent="0.35">
      <c r="A5" s="5" t="s">
        <v>64</v>
      </c>
      <c r="B5" s="41">
        <v>12750</v>
      </c>
      <c r="C5" s="41">
        <v>12750</v>
      </c>
      <c r="D5" s="41">
        <v>12750</v>
      </c>
      <c r="E5" s="41">
        <v>12750</v>
      </c>
      <c r="F5" s="41">
        <v>12750</v>
      </c>
      <c r="G5" s="41">
        <v>9562.5</v>
      </c>
      <c r="H5" s="41">
        <v>9562.5</v>
      </c>
      <c r="I5" s="41">
        <v>12750</v>
      </c>
      <c r="J5" s="41">
        <v>12750</v>
      </c>
      <c r="K5" s="41">
        <v>12750</v>
      </c>
      <c r="L5" s="41">
        <v>12750</v>
      </c>
      <c r="M5" s="41">
        <v>9562.5</v>
      </c>
      <c r="N5" s="12">
        <f>SUM(B5:M5)</f>
        <v>143437.5</v>
      </c>
    </row>
    <row r="6" spans="1:14" x14ac:dyDescent="0.35">
      <c r="A6" s="5" t="s">
        <v>40</v>
      </c>
      <c r="B6" s="41">
        <v>1425</v>
      </c>
      <c r="C6" s="41">
        <v>1425</v>
      </c>
      <c r="D6" s="41">
        <v>1425</v>
      </c>
      <c r="E6" s="41">
        <v>1425</v>
      </c>
      <c r="F6" s="41">
        <v>1425</v>
      </c>
      <c r="G6" s="41">
        <v>712.5</v>
      </c>
      <c r="H6" s="41">
        <v>712.5</v>
      </c>
      <c r="I6" s="41">
        <v>1425</v>
      </c>
      <c r="J6" s="41">
        <v>1425</v>
      </c>
      <c r="K6" s="41">
        <v>1425</v>
      </c>
      <c r="L6" s="41">
        <v>1425</v>
      </c>
      <c r="M6" s="41">
        <v>712.5</v>
      </c>
      <c r="N6" s="12">
        <f t="shared" ref="N6:N10" si="0">SUM(B6:M6)</f>
        <v>14962.5</v>
      </c>
    </row>
    <row r="7" spans="1:14" x14ac:dyDescent="0.35">
      <c r="A7" s="9" t="s">
        <v>38</v>
      </c>
      <c r="B7" s="52"/>
      <c r="C7" s="52"/>
      <c r="D7" s="52"/>
      <c r="E7" s="52"/>
      <c r="F7" s="52"/>
      <c r="G7" s="50" t="s">
        <v>36</v>
      </c>
      <c r="H7" s="50"/>
      <c r="I7" s="52"/>
      <c r="J7" s="52"/>
      <c r="K7" s="52"/>
      <c r="L7" s="52"/>
      <c r="M7" s="49" t="s">
        <v>36</v>
      </c>
      <c r="N7" s="55">
        <f t="shared" si="0"/>
        <v>0</v>
      </c>
    </row>
    <row r="8" spans="1:14" x14ac:dyDescent="0.35">
      <c r="A8" s="5" t="s">
        <v>39</v>
      </c>
      <c r="B8" s="41">
        <v>3375</v>
      </c>
      <c r="C8" s="41">
        <v>3375</v>
      </c>
      <c r="D8" s="41">
        <v>3375</v>
      </c>
      <c r="E8" s="41">
        <v>3375</v>
      </c>
      <c r="F8" s="41">
        <v>3375</v>
      </c>
      <c r="G8" s="41">
        <v>5062.5</v>
      </c>
      <c r="H8" s="41">
        <v>5062.5</v>
      </c>
      <c r="I8" s="41">
        <v>3375</v>
      </c>
      <c r="J8" s="41">
        <v>3375</v>
      </c>
      <c r="K8" s="41">
        <v>3375</v>
      </c>
      <c r="L8" s="41">
        <v>3375</v>
      </c>
      <c r="M8" s="41">
        <v>5062.5</v>
      </c>
      <c r="N8" s="12">
        <f t="shared" si="0"/>
        <v>45562.5</v>
      </c>
    </row>
    <row r="9" spans="1:14" x14ac:dyDescent="0.35">
      <c r="A9" s="5" t="s">
        <v>40</v>
      </c>
      <c r="B9" s="41">
        <v>1275</v>
      </c>
      <c r="C9" s="41">
        <v>1275</v>
      </c>
      <c r="D9" s="41">
        <v>1275</v>
      </c>
      <c r="E9" s="41">
        <v>1275</v>
      </c>
      <c r="F9" s="41">
        <v>1275</v>
      </c>
      <c r="G9" s="41">
        <v>1912.5</v>
      </c>
      <c r="H9" s="41">
        <v>1912.5</v>
      </c>
      <c r="I9" s="41">
        <v>1275</v>
      </c>
      <c r="J9" s="41">
        <v>1275</v>
      </c>
      <c r="K9" s="41">
        <v>1275</v>
      </c>
      <c r="L9" s="41">
        <v>1275</v>
      </c>
      <c r="M9" s="41">
        <v>1912.5</v>
      </c>
      <c r="N9" s="12">
        <f t="shared" si="0"/>
        <v>17212.5</v>
      </c>
    </row>
    <row r="10" spans="1:14" x14ac:dyDescent="0.35">
      <c r="A10" s="15" t="s">
        <v>16</v>
      </c>
      <c r="B10" s="45">
        <f>SUM(B5:B9)</f>
        <v>18825</v>
      </c>
      <c r="C10" s="45">
        <f t="shared" ref="C10:M10" si="1">SUM(C5:C9)</f>
        <v>18825</v>
      </c>
      <c r="D10" s="45">
        <f t="shared" si="1"/>
        <v>18825</v>
      </c>
      <c r="E10" s="45">
        <f t="shared" si="1"/>
        <v>18825</v>
      </c>
      <c r="F10" s="45">
        <f t="shared" si="1"/>
        <v>18825</v>
      </c>
      <c r="G10" s="45">
        <f t="shared" si="1"/>
        <v>17250</v>
      </c>
      <c r="H10" s="45">
        <f t="shared" si="1"/>
        <v>17250</v>
      </c>
      <c r="I10" s="45">
        <f t="shared" si="1"/>
        <v>18825</v>
      </c>
      <c r="J10" s="45">
        <f t="shared" si="1"/>
        <v>18825</v>
      </c>
      <c r="K10" s="45">
        <f t="shared" si="1"/>
        <v>18825</v>
      </c>
      <c r="L10" s="45">
        <f t="shared" si="1"/>
        <v>18825</v>
      </c>
      <c r="M10" s="45">
        <f t="shared" si="1"/>
        <v>17250</v>
      </c>
      <c r="N10" s="10">
        <f t="shared" si="0"/>
        <v>221175</v>
      </c>
    </row>
    <row r="11" spans="1:14" x14ac:dyDescent="0.3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</row>
    <row r="12" spans="1:14" x14ac:dyDescent="0.35">
      <c r="A12" s="7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8"/>
    </row>
    <row r="13" spans="1:14" x14ac:dyDescent="0.35">
      <c r="A13" s="5" t="s">
        <v>45</v>
      </c>
      <c r="B13" s="41">
        <v>15450</v>
      </c>
      <c r="C13" s="41">
        <v>15450</v>
      </c>
      <c r="D13" s="41">
        <v>15450</v>
      </c>
      <c r="E13" s="41">
        <v>15450</v>
      </c>
      <c r="F13" s="41">
        <v>15450</v>
      </c>
      <c r="G13" s="41">
        <v>14100</v>
      </c>
      <c r="H13" s="41">
        <v>14100</v>
      </c>
      <c r="I13" s="41">
        <v>15450</v>
      </c>
      <c r="J13" s="41">
        <v>15450</v>
      </c>
      <c r="K13" s="41">
        <v>15450</v>
      </c>
      <c r="L13" s="41">
        <v>15450</v>
      </c>
      <c r="M13" s="41">
        <v>14100</v>
      </c>
      <c r="N13" s="12">
        <f>SUM(B13:M13)</f>
        <v>181350</v>
      </c>
    </row>
    <row r="14" spans="1:14" x14ac:dyDescent="0.35">
      <c r="A14" s="5" t="s">
        <v>6</v>
      </c>
      <c r="B14" s="42">
        <v>75</v>
      </c>
      <c r="C14" s="42">
        <v>75</v>
      </c>
      <c r="D14" s="42">
        <v>75</v>
      </c>
      <c r="E14" s="42">
        <v>75</v>
      </c>
      <c r="F14" s="42">
        <v>75</v>
      </c>
      <c r="G14" s="42">
        <v>75</v>
      </c>
      <c r="H14" s="42">
        <v>75</v>
      </c>
      <c r="I14" s="42">
        <v>75</v>
      </c>
      <c r="J14" s="42">
        <v>75</v>
      </c>
      <c r="K14" s="42">
        <v>75</v>
      </c>
      <c r="L14" s="42">
        <v>75</v>
      </c>
      <c r="M14" s="42">
        <v>75</v>
      </c>
      <c r="N14" s="12">
        <f t="shared" ref="N14:N18" si="2">SUM(B14:M14)</f>
        <v>900</v>
      </c>
    </row>
    <row r="15" spans="1:14" x14ac:dyDescent="0.35">
      <c r="A15" s="5" t="s">
        <v>34</v>
      </c>
      <c r="B15" s="42">
        <v>50</v>
      </c>
      <c r="C15" s="42">
        <v>50</v>
      </c>
      <c r="D15" s="42">
        <v>50</v>
      </c>
      <c r="E15" s="42">
        <v>50</v>
      </c>
      <c r="F15" s="42">
        <v>50</v>
      </c>
      <c r="G15" s="42">
        <v>50</v>
      </c>
      <c r="H15" s="42">
        <v>50</v>
      </c>
      <c r="I15" s="42">
        <v>50</v>
      </c>
      <c r="J15" s="42">
        <v>50</v>
      </c>
      <c r="K15" s="42">
        <v>50</v>
      </c>
      <c r="L15" s="42">
        <v>50</v>
      </c>
      <c r="M15" s="42">
        <v>50</v>
      </c>
      <c r="N15" s="12">
        <f t="shared" si="2"/>
        <v>600</v>
      </c>
    </row>
    <row r="16" spans="1:14" ht="29" x14ac:dyDescent="0.35">
      <c r="A16" s="11" t="s">
        <v>53</v>
      </c>
      <c r="B16" s="43"/>
      <c r="C16" s="43"/>
      <c r="D16" s="42">
        <v>400</v>
      </c>
      <c r="E16" s="42"/>
      <c r="F16" s="42"/>
      <c r="G16" s="42">
        <v>400</v>
      </c>
      <c r="H16" s="42"/>
      <c r="I16" s="42"/>
      <c r="J16" s="42">
        <v>400</v>
      </c>
      <c r="K16" s="42"/>
      <c r="L16" s="42"/>
      <c r="M16" s="42">
        <v>400</v>
      </c>
      <c r="N16" s="12">
        <f t="shared" si="2"/>
        <v>1600</v>
      </c>
    </row>
    <row r="17" spans="1:14" x14ac:dyDescent="0.35">
      <c r="A17" s="11" t="s">
        <v>56</v>
      </c>
      <c r="B17" s="43">
        <v>266.67</v>
      </c>
      <c r="C17" s="43">
        <v>266.67</v>
      </c>
      <c r="D17" s="43">
        <v>266.67</v>
      </c>
      <c r="E17" s="43">
        <v>266.67</v>
      </c>
      <c r="F17" s="43">
        <v>266.67</v>
      </c>
      <c r="G17" s="43">
        <v>266.67</v>
      </c>
      <c r="H17" s="43">
        <v>266.67</v>
      </c>
      <c r="I17" s="43">
        <v>266.67</v>
      </c>
      <c r="J17" s="43">
        <v>266.67</v>
      </c>
      <c r="K17" s="43">
        <v>266.67</v>
      </c>
      <c r="L17" s="43">
        <v>266.67</v>
      </c>
      <c r="M17" s="43">
        <v>266.67</v>
      </c>
      <c r="N17" s="12">
        <f>SUM(B17:M17)</f>
        <v>3200.0400000000004</v>
      </c>
    </row>
    <row r="18" spans="1:14" x14ac:dyDescent="0.35">
      <c r="A18" s="5" t="s">
        <v>52</v>
      </c>
      <c r="B18" s="42">
        <v>50</v>
      </c>
      <c r="C18" s="42">
        <v>50</v>
      </c>
      <c r="D18" s="42">
        <v>50</v>
      </c>
      <c r="E18" s="42">
        <v>50</v>
      </c>
      <c r="F18" s="42">
        <v>50</v>
      </c>
      <c r="G18" s="42">
        <v>50</v>
      </c>
      <c r="H18" s="42">
        <v>50</v>
      </c>
      <c r="I18" s="42">
        <v>50</v>
      </c>
      <c r="J18" s="42">
        <v>50</v>
      </c>
      <c r="K18" s="42">
        <v>50</v>
      </c>
      <c r="L18" s="42">
        <v>50</v>
      </c>
      <c r="M18" s="42">
        <v>50</v>
      </c>
      <c r="N18" s="12">
        <f t="shared" si="2"/>
        <v>600</v>
      </c>
    </row>
    <row r="19" spans="1:14" x14ac:dyDescent="0.35">
      <c r="A19" s="15" t="s">
        <v>18</v>
      </c>
      <c r="B19" s="45">
        <f>SUM(B13:B18)</f>
        <v>15891.67</v>
      </c>
      <c r="C19" s="45">
        <f t="shared" ref="C19:M19" si="3">SUM(C13:C18)</f>
        <v>15891.67</v>
      </c>
      <c r="D19" s="45">
        <f t="shared" si="3"/>
        <v>16291.67</v>
      </c>
      <c r="E19" s="45">
        <f t="shared" si="3"/>
        <v>15891.67</v>
      </c>
      <c r="F19" s="45">
        <f t="shared" si="3"/>
        <v>15891.67</v>
      </c>
      <c r="G19" s="45">
        <f t="shared" si="3"/>
        <v>14941.67</v>
      </c>
      <c r="H19" s="45">
        <f t="shared" si="3"/>
        <v>14541.67</v>
      </c>
      <c r="I19" s="45">
        <f t="shared" si="3"/>
        <v>15891.67</v>
      </c>
      <c r="J19" s="45">
        <f t="shared" si="3"/>
        <v>16291.67</v>
      </c>
      <c r="K19" s="45">
        <f t="shared" si="3"/>
        <v>15891.67</v>
      </c>
      <c r="L19" s="45">
        <f t="shared" si="3"/>
        <v>15891.67</v>
      </c>
      <c r="M19" s="45">
        <f t="shared" si="3"/>
        <v>14941.67</v>
      </c>
      <c r="N19" s="10">
        <f>SUM(N13:N18)</f>
        <v>188250.04</v>
      </c>
    </row>
    <row r="20" spans="1:14" x14ac:dyDescent="0.3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/>
    </row>
    <row r="21" spans="1:14" x14ac:dyDescent="0.35">
      <c r="A21" s="7" t="s">
        <v>19</v>
      </c>
      <c r="B21" s="4">
        <f>B10-B19</f>
        <v>2933.33</v>
      </c>
      <c r="C21" s="4">
        <f t="shared" ref="C21:M21" si="4">C10-C19</f>
        <v>2933.33</v>
      </c>
      <c r="D21" s="4">
        <f t="shared" si="4"/>
        <v>2533.33</v>
      </c>
      <c r="E21" s="4">
        <f t="shared" si="4"/>
        <v>2933.33</v>
      </c>
      <c r="F21" s="4">
        <f t="shared" si="4"/>
        <v>2933.33</v>
      </c>
      <c r="G21" s="4">
        <f t="shared" si="4"/>
        <v>2308.33</v>
      </c>
      <c r="H21" s="4">
        <f t="shared" si="4"/>
        <v>2708.33</v>
      </c>
      <c r="I21" s="4">
        <f t="shared" si="4"/>
        <v>2933.33</v>
      </c>
      <c r="J21" s="4">
        <f t="shared" si="4"/>
        <v>2533.33</v>
      </c>
      <c r="K21" s="4">
        <f t="shared" si="4"/>
        <v>2933.33</v>
      </c>
      <c r="L21" s="4">
        <f t="shared" si="4"/>
        <v>2933.33</v>
      </c>
      <c r="M21" s="4">
        <f t="shared" si="4"/>
        <v>2308.33</v>
      </c>
      <c r="N21" s="12">
        <f>N10-N19</f>
        <v>32924.959999999992</v>
      </c>
    </row>
    <row r="22" spans="1:14" x14ac:dyDescent="0.35">
      <c r="A22" s="5" t="s">
        <v>54</v>
      </c>
      <c r="B22" s="4">
        <f>B21*12%</f>
        <v>351.99959999999999</v>
      </c>
      <c r="C22" s="4">
        <f t="shared" ref="C22:N22" si="5">C21*12%</f>
        <v>351.99959999999999</v>
      </c>
      <c r="D22" s="4">
        <f t="shared" si="5"/>
        <v>303.99959999999999</v>
      </c>
      <c r="E22" s="4">
        <f t="shared" si="5"/>
        <v>351.99959999999999</v>
      </c>
      <c r="F22" s="4">
        <f t="shared" si="5"/>
        <v>351.99959999999999</v>
      </c>
      <c r="G22" s="4">
        <f t="shared" si="5"/>
        <v>276.99959999999999</v>
      </c>
      <c r="H22" s="4">
        <f t="shared" si="5"/>
        <v>324.99959999999999</v>
      </c>
      <c r="I22" s="4">
        <f t="shared" si="5"/>
        <v>351.99959999999999</v>
      </c>
      <c r="J22" s="4">
        <f t="shared" si="5"/>
        <v>303.99959999999999</v>
      </c>
      <c r="K22" s="4">
        <f t="shared" si="5"/>
        <v>351.99959999999999</v>
      </c>
      <c r="L22" s="4">
        <f t="shared" si="5"/>
        <v>351.99959999999999</v>
      </c>
      <c r="M22" s="4">
        <f t="shared" si="5"/>
        <v>276.99959999999999</v>
      </c>
      <c r="N22" s="12">
        <f t="shared" si="5"/>
        <v>3950.9951999999989</v>
      </c>
    </row>
    <row r="23" spans="1:14" ht="15" thickBot="1" x14ac:dyDescent="0.4">
      <c r="A23" s="16" t="s">
        <v>20</v>
      </c>
      <c r="B23" s="44">
        <f>B21-B22</f>
        <v>2581.3303999999998</v>
      </c>
      <c r="C23" s="44">
        <f t="shared" ref="C23:M23" si="6">C21-C22</f>
        <v>2581.3303999999998</v>
      </c>
      <c r="D23" s="44">
        <f t="shared" si="6"/>
        <v>2229.3303999999998</v>
      </c>
      <c r="E23" s="44">
        <f t="shared" si="6"/>
        <v>2581.3303999999998</v>
      </c>
      <c r="F23" s="44">
        <f t="shared" si="6"/>
        <v>2581.3303999999998</v>
      </c>
      <c r="G23" s="44">
        <f>G21-G22</f>
        <v>2031.3303999999998</v>
      </c>
      <c r="H23" s="44">
        <f>H21-H22</f>
        <v>2383.3303999999998</v>
      </c>
      <c r="I23" s="44">
        <f t="shared" si="6"/>
        <v>2581.3303999999998</v>
      </c>
      <c r="J23" s="44">
        <f t="shared" si="6"/>
        <v>2229.3303999999998</v>
      </c>
      <c r="K23" s="44">
        <f t="shared" si="6"/>
        <v>2581.3303999999998</v>
      </c>
      <c r="L23" s="44">
        <f t="shared" si="6"/>
        <v>2581.3303999999998</v>
      </c>
      <c r="M23" s="44">
        <f t="shared" si="6"/>
        <v>2031.3303999999998</v>
      </c>
      <c r="N23" s="13">
        <f>N21-N22</f>
        <v>28973.964799999994</v>
      </c>
    </row>
    <row r="26" spans="1:14" x14ac:dyDescent="0.35">
      <c r="A26" s="35" t="s">
        <v>92</v>
      </c>
      <c r="B26" s="36" t="s">
        <v>46</v>
      </c>
      <c r="C26" s="36" t="s">
        <v>45</v>
      </c>
      <c r="D26" s="36" t="s">
        <v>94</v>
      </c>
      <c r="F26" s="39" t="s">
        <v>96</v>
      </c>
    </row>
    <row r="27" spans="1:14" x14ac:dyDescent="0.35">
      <c r="A27" s="1" t="s">
        <v>41</v>
      </c>
      <c r="B27" s="34">
        <v>17</v>
      </c>
      <c r="C27" s="34">
        <v>14</v>
      </c>
      <c r="D27" s="1">
        <f>B27-C27</f>
        <v>3</v>
      </c>
      <c r="F27" s="40">
        <f>C31+C38+C45+C52</f>
        <v>15450</v>
      </c>
    </row>
    <row r="28" spans="1:14" x14ac:dyDescent="0.35">
      <c r="A28" s="1" t="s">
        <v>43</v>
      </c>
      <c r="B28" s="3">
        <v>7.5</v>
      </c>
      <c r="C28" s="3">
        <v>7.5</v>
      </c>
      <c r="D28" s="1"/>
      <c r="F28" s="33"/>
    </row>
    <row r="29" spans="1:14" x14ac:dyDescent="0.35">
      <c r="A29" s="1" t="s">
        <v>44</v>
      </c>
      <c r="B29" s="3">
        <v>5</v>
      </c>
      <c r="C29" s="3">
        <v>5</v>
      </c>
      <c r="D29" s="1"/>
      <c r="F29" s="33"/>
    </row>
    <row r="30" spans="1:14" x14ac:dyDescent="0.35">
      <c r="A30" s="1" t="s">
        <v>47</v>
      </c>
      <c r="B30" s="3">
        <v>20</v>
      </c>
      <c r="C30" s="3">
        <v>20</v>
      </c>
      <c r="D30" s="1"/>
      <c r="F30" s="33"/>
    </row>
    <row r="31" spans="1:14" x14ac:dyDescent="0.35">
      <c r="A31" s="1"/>
      <c r="B31" s="37">
        <f>B27*B28*B29*B30</f>
        <v>12750</v>
      </c>
      <c r="C31" s="37">
        <f>C27*C28*C29*C30</f>
        <v>10500</v>
      </c>
      <c r="D31" s="1"/>
      <c r="F31" s="33"/>
    </row>
    <row r="32" spans="1:14" x14ac:dyDescent="0.35">
      <c r="A32" s="1"/>
      <c r="B32" s="3"/>
      <c r="C32" s="3"/>
      <c r="D32" s="1"/>
      <c r="F32" s="33"/>
    </row>
    <row r="33" spans="1:6" x14ac:dyDescent="0.35">
      <c r="A33" s="35" t="s">
        <v>93</v>
      </c>
      <c r="B33" s="38" t="s">
        <v>46</v>
      </c>
      <c r="C33" s="38" t="s">
        <v>45</v>
      </c>
      <c r="D33" s="36" t="s">
        <v>94</v>
      </c>
      <c r="F33" s="33"/>
    </row>
    <row r="34" spans="1:6" x14ac:dyDescent="0.35">
      <c r="A34" s="1" t="s">
        <v>41</v>
      </c>
      <c r="B34" s="34">
        <v>19</v>
      </c>
      <c r="C34" s="34">
        <v>16</v>
      </c>
      <c r="D34" s="1">
        <f>B34-C34</f>
        <v>3</v>
      </c>
      <c r="F34" s="33"/>
    </row>
    <row r="35" spans="1:6" x14ac:dyDescent="0.35">
      <c r="A35" s="1" t="s">
        <v>43</v>
      </c>
      <c r="B35" s="3">
        <v>7.5</v>
      </c>
      <c r="C35" s="3">
        <v>7.5</v>
      </c>
      <c r="D35" s="1"/>
      <c r="F35" s="33"/>
    </row>
    <row r="36" spans="1:6" x14ac:dyDescent="0.35">
      <c r="A36" s="1" t="s">
        <v>44</v>
      </c>
      <c r="B36" s="3">
        <v>1</v>
      </c>
      <c r="C36" s="3">
        <v>1</v>
      </c>
      <c r="D36" s="1"/>
      <c r="F36" s="33"/>
    </row>
    <row r="37" spans="1:6" x14ac:dyDescent="0.35">
      <c r="A37" s="1" t="s">
        <v>47</v>
      </c>
      <c r="B37" s="3">
        <v>10</v>
      </c>
      <c r="C37" s="3">
        <v>10</v>
      </c>
      <c r="D37" s="1"/>
      <c r="F37" s="33"/>
    </row>
    <row r="38" spans="1:6" x14ac:dyDescent="0.35">
      <c r="A38" s="1"/>
      <c r="B38" s="37">
        <f>B34*B35*B36*B37</f>
        <v>1425</v>
      </c>
      <c r="C38" s="37">
        <f>C34*C35*C36*C37</f>
        <v>1200</v>
      </c>
      <c r="D38" s="1"/>
      <c r="F38" s="33"/>
    </row>
    <row r="39" spans="1:6" x14ac:dyDescent="0.35">
      <c r="B39" s="33"/>
      <c r="C39" s="33"/>
      <c r="F39" s="33"/>
    </row>
    <row r="40" spans="1:6" x14ac:dyDescent="0.35">
      <c r="A40" s="35" t="s">
        <v>92</v>
      </c>
      <c r="B40" s="38" t="s">
        <v>46</v>
      </c>
      <c r="C40" s="38" t="s">
        <v>45</v>
      </c>
      <c r="D40" s="36" t="s">
        <v>94</v>
      </c>
      <c r="F40" s="33"/>
    </row>
    <row r="41" spans="1:6" x14ac:dyDescent="0.35">
      <c r="A41" s="1" t="s">
        <v>41</v>
      </c>
      <c r="B41" s="34">
        <v>15</v>
      </c>
      <c r="C41" s="34">
        <v>12</v>
      </c>
      <c r="D41" s="1">
        <f>B41-C41</f>
        <v>3</v>
      </c>
      <c r="F41" s="33"/>
    </row>
    <row r="42" spans="1:6" x14ac:dyDescent="0.35">
      <c r="A42" s="1" t="s">
        <v>43</v>
      </c>
      <c r="B42" s="3">
        <v>7.5</v>
      </c>
      <c r="C42" s="3">
        <v>7.5</v>
      </c>
      <c r="D42" s="1"/>
      <c r="F42" s="33"/>
    </row>
    <row r="43" spans="1:6" x14ac:dyDescent="0.35">
      <c r="A43" s="1" t="s">
        <v>44</v>
      </c>
      <c r="B43" s="3">
        <v>3</v>
      </c>
      <c r="C43" s="3">
        <v>3</v>
      </c>
      <c r="D43" s="1"/>
      <c r="F43" s="33"/>
    </row>
    <row r="44" spans="1:6" x14ac:dyDescent="0.35">
      <c r="A44" s="1" t="s">
        <v>47</v>
      </c>
      <c r="B44" s="3">
        <v>10</v>
      </c>
      <c r="C44" s="3">
        <v>10</v>
      </c>
      <c r="D44" s="1"/>
      <c r="F44" s="33"/>
    </row>
    <row r="45" spans="1:6" x14ac:dyDescent="0.35">
      <c r="A45" s="1"/>
      <c r="B45" s="37">
        <f>B41*B42*B43*B44</f>
        <v>3375</v>
      </c>
      <c r="C45" s="37">
        <f>C41*C42*C43*C44</f>
        <v>2700</v>
      </c>
      <c r="D45" s="1"/>
      <c r="F45" s="33"/>
    </row>
    <row r="46" spans="1:6" x14ac:dyDescent="0.35">
      <c r="A46" s="1"/>
      <c r="B46" s="3"/>
      <c r="C46" s="3"/>
      <c r="D46" s="1"/>
      <c r="F46" s="33"/>
    </row>
    <row r="47" spans="1:6" x14ac:dyDescent="0.35">
      <c r="A47" s="35" t="s">
        <v>93</v>
      </c>
      <c r="B47" s="38" t="s">
        <v>46</v>
      </c>
      <c r="C47" s="38" t="s">
        <v>45</v>
      </c>
      <c r="D47" s="36" t="s">
        <v>94</v>
      </c>
      <c r="F47" s="33"/>
    </row>
    <row r="48" spans="1:6" x14ac:dyDescent="0.35">
      <c r="A48" s="1" t="s">
        <v>41</v>
      </c>
      <c r="B48" s="34">
        <v>17</v>
      </c>
      <c r="C48" s="34">
        <v>14</v>
      </c>
      <c r="D48" s="1">
        <f>B48-C48</f>
        <v>3</v>
      </c>
      <c r="F48" s="33"/>
    </row>
    <row r="49" spans="1:6" x14ac:dyDescent="0.35">
      <c r="A49" s="1" t="s">
        <v>43</v>
      </c>
      <c r="B49" s="3">
        <v>7.5</v>
      </c>
      <c r="C49" s="3">
        <v>7.5</v>
      </c>
      <c r="D49" s="1"/>
      <c r="F49" s="33"/>
    </row>
    <row r="50" spans="1:6" x14ac:dyDescent="0.35">
      <c r="A50" s="1" t="s">
        <v>44</v>
      </c>
      <c r="B50" s="3">
        <v>1</v>
      </c>
      <c r="C50" s="3">
        <v>1</v>
      </c>
      <c r="D50" s="1"/>
      <c r="F50" s="33"/>
    </row>
    <row r="51" spans="1:6" x14ac:dyDescent="0.35">
      <c r="A51" s="1" t="s">
        <v>47</v>
      </c>
      <c r="B51" s="3">
        <v>10</v>
      </c>
      <c r="C51" s="3">
        <v>10</v>
      </c>
      <c r="D51" s="1"/>
      <c r="F51" s="33"/>
    </row>
    <row r="52" spans="1:6" x14ac:dyDescent="0.35">
      <c r="A52" s="1"/>
      <c r="B52" s="37">
        <f>B48*B49*B50*B51</f>
        <v>1275</v>
      </c>
      <c r="C52" s="37">
        <f>C48*C49*C50*C51</f>
        <v>1050</v>
      </c>
      <c r="D52" s="1"/>
      <c r="F52" s="33"/>
    </row>
    <row r="53" spans="1:6" x14ac:dyDescent="0.35">
      <c r="B53" s="33"/>
      <c r="C53" s="33"/>
      <c r="F53" s="33"/>
    </row>
    <row r="54" spans="1:6" x14ac:dyDescent="0.35">
      <c r="A54" s="32" t="s">
        <v>95</v>
      </c>
      <c r="B54" s="32"/>
      <c r="C54" s="32"/>
      <c r="F54" s="39" t="s">
        <v>96</v>
      </c>
    </row>
    <row r="55" spans="1:6" x14ac:dyDescent="0.35">
      <c r="A55" s="35" t="s">
        <v>92</v>
      </c>
      <c r="B55" s="38" t="s">
        <v>46</v>
      </c>
      <c r="C55" s="38" t="s">
        <v>45</v>
      </c>
      <c r="D55" s="36" t="s">
        <v>94</v>
      </c>
      <c r="F55" s="40">
        <f>C60+C67+C74+C81</f>
        <v>14100</v>
      </c>
    </row>
    <row r="56" spans="1:6" x14ac:dyDescent="0.35">
      <c r="A56" s="1" t="s">
        <v>41</v>
      </c>
      <c r="B56" s="34">
        <v>17</v>
      </c>
      <c r="C56" s="34">
        <v>14</v>
      </c>
      <c r="D56" s="1">
        <f>B56-C56</f>
        <v>3</v>
      </c>
    </row>
    <row r="57" spans="1:6" x14ac:dyDescent="0.35">
      <c r="A57" s="1" t="s">
        <v>43</v>
      </c>
      <c r="B57" s="3">
        <v>7.5</v>
      </c>
      <c r="C57" s="3">
        <v>7.5</v>
      </c>
      <c r="D57" s="1"/>
    </row>
    <row r="58" spans="1:6" x14ac:dyDescent="0.35">
      <c r="A58" s="1" t="s">
        <v>44</v>
      </c>
      <c r="B58" s="3">
        <v>5</v>
      </c>
      <c r="C58" s="3">
        <v>5</v>
      </c>
      <c r="D58" s="1"/>
    </row>
    <row r="59" spans="1:6" x14ac:dyDescent="0.35">
      <c r="A59" s="1" t="s">
        <v>47</v>
      </c>
      <c r="B59" s="3">
        <v>15</v>
      </c>
      <c r="C59" s="3">
        <v>15</v>
      </c>
      <c r="D59" s="1"/>
    </row>
    <row r="60" spans="1:6" x14ac:dyDescent="0.35">
      <c r="A60" s="1"/>
      <c r="B60" s="37">
        <f>B56*B57*B58*B59</f>
        <v>9562.5</v>
      </c>
      <c r="C60" s="37">
        <f>C56*C57*C58*C59</f>
        <v>7875</v>
      </c>
      <c r="D60" s="1"/>
    </row>
    <row r="61" spans="1:6" x14ac:dyDescent="0.35">
      <c r="A61" s="1"/>
      <c r="B61" s="3"/>
      <c r="C61" s="3"/>
      <c r="D61" s="1"/>
    </row>
    <row r="62" spans="1:6" x14ac:dyDescent="0.35">
      <c r="A62" s="35" t="s">
        <v>93</v>
      </c>
      <c r="B62" s="38" t="s">
        <v>46</v>
      </c>
      <c r="C62" s="38" t="s">
        <v>45</v>
      </c>
      <c r="D62" s="36" t="s">
        <v>94</v>
      </c>
    </row>
    <row r="63" spans="1:6" x14ac:dyDescent="0.35">
      <c r="A63" s="1" t="s">
        <v>41</v>
      </c>
      <c r="B63" s="34">
        <v>19</v>
      </c>
      <c r="C63" s="34">
        <v>16</v>
      </c>
      <c r="D63" s="1">
        <f>B63-C63</f>
        <v>3</v>
      </c>
    </row>
    <row r="64" spans="1:6" x14ac:dyDescent="0.35">
      <c r="A64" s="1" t="s">
        <v>43</v>
      </c>
      <c r="B64" s="3">
        <v>7.5</v>
      </c>
      <c r="C64" s="3">
        <v>7.5</v>
      </c>
      <c r="D64" s="1"/>
    </row>
    <row r="65" spans="1:4" x14ac:dyDescent="0.35">
      <c r="A65" s="1" t="s">
        <v>44</v>
      </c>
      <c r="B65" s="3">
        <v>1</v>
      </c>
      <c r="C65" s="3">
        <v>1</v>
      </c>
      <c r="D65" s="1"/>
    </row>
    <row r="66" spans="1:4" x14ac:dyDescent="0.35">
      <c r="A66" s="1" t="s">
        <v>47</v>
      </c>
      <c r="B66" s="3">
        <v>5</v>
      </c>
      <c r="C66" s="3">
        <v>5</v>
      </c>
      <c r="D66" s="1"/>
    </row>
    <row r="67" spans="1:4" x14ac:dyDescent="0.35">
      <c r="A67" s="1"/>
      <c r="B67" s="37">
        <f>B63*B64*B65*B66</f>
        <v>712.5</v>
      </c>
      <c r="C67" s="37">
        <f>C63*C64*C65*C66</f>
        <v>600</v>
      </c>
      <c r="D67" s="1"/>
    </row>
    <row r="68" spans="1:4" x14ac:dyDescent="0.35">
      <c r="B68" s="33"/>
      <c r="C68" s="33"/>
    </row>
    <row r="69" spans="1:4" x14ac:dyDescent="0.35">
      <c r="A69" s="35" t="s">
        <v>92</v>
      </c>
      <c r="B69" s="38" t="s">
        <v>46</v>
      </c>
      <c r="C69" s="38" t="s">
        <v>45</v>
      </c>
      <c r="D69" s="36" t="s">
        <v>94</v>
      </c>
    </row>
    <row r="70" spans="1:4" x14ac:dyDescent="0.35">
      <c r="A70" s="1" t="s">
        <v>41</v>
      </c>
      <c r="B70" s="34">
        <v>15</v>
      </c>
      <c r="C70" s="34">
        <v>12</v>
      </c>
      <c r="D70" s="1">
        <f>B70-C70</f>
        <v>3</v>
      </c>
    </row>
    <row r="71" spans="1:4" x14ac:dyDescent="0.35">
      <c r="A71" s="1" t="s">
        <v>43</v>
      </c>
      <c r="B71" s="3">
        <v>7.5</v>
      </c>
      <c r="C71" s="3">
        <v>7.5</v>
      </c>
      <c r="D71" s="1"/>
    </row>
    <row r="72" spans="1:4" x14ac:dyDescent="0.35">
      <c r="A72" s="1" t="s">
        <v>44</v>
      </c>
      <c r="B72" s="3">
        <v>3</v>
      </c>
      <c r="C72" s="3">
        <v>3</v>
      </c>
      <c r="D72" s="1"/>
    </row>
    <row r="73" spans="1:4" x14ac:dyDescent="0.35">
      <c r="A73" s="1" t="s">
        <v>47</v>
      </c>
      <c r="B73" s="3">
        <v>15</v>
      </c>
      <c r="C73" s="3">
        <v>15</v>
      </c>
      <c r="D73" s="1"/>
    </row>
    <row r="74" spans="1:4" x14ac:dyDescent="0.35">
      <c r="A74" s="1"/>
      <c r="B74" s="37">
        <f>B70*B71*B72*B73</f>
        <v>5062.5</v>
      </c>
      <c r="C74" s="37">
        <f>C70*C71*C72*C73</f>
        <v>4050</v>
      </c>
      <c r="D74" s="1"/>
    </row>
    <row r="75" spans="1:4" x14ac:dyDescent="0.35">
      <c r="A75" s="1"/>
      <c r="B75" s="3"/>
      <c r="C75" s="3"/>
      <c r="D75" s="1"/>
    </row>
    <row r="76" spans="1:4" x14ac:dyDescent="0.35">
      <c r="A76" s="35" t="s">
        <v>93</v>
      </c>
      <c r="B76" s="38" t="s">
        <v>46</v>
      </c>
      <c r="C76" s="38" t="s">
        <v>45</v>
      </c>
      <c r="D76" s="36" t="s">
        <v>94</v>
      </c>
    </row>
    <row r="77" spans="1:4" x14ac:dyDescent="0.35">
      <c r="A77" s="1" t="s">
        <v>41</v>
      </c>
      <c r="B77" s="34">
        <v>17</v>
      </c>
      <c r="C77" s="34">
        <v>14</v>
      </c>
      <c r="D77" s="1">
        <f>B77-C77</f>
        <v>3</v>
      </c>
    </row>
    <row r="78" spans="1:4" x14ac:dyDescent="0.35">
      <c r="A78" s="1" t="s">
        <v>43</v>
      </c>
      <c r="B78" s="3">
        <v>7.5</v>
      </c>
      <c r="C78" s="3">
        <v>7.5</v>
      </c>
      <c r="D78" s="1"/>
    </row>
    <row r="79" spans="1:4" x14ac:dyDescent="0.35">
      <c r="A79" s="1" t="s">
        <v>44</v>
      </c>
      <c r="B79" s="3">
        <v>1</v>
      </c>
      <c r="C79" s="3">
        <v>1</v>
      </c>
      <c r="D79" s="1"/>
    </row>
    <row r="80" spans="1:4" x14ac:dyDescent="0.35">
      <c r="A80" s="1" t="s">
        <v>47</v>
      </c>
      <c r="B80" s="3">
        <v>15</v>
      </c>
      <c r="C80" s="3">
        <v>15</v>
      </c>
      <c r="D80" s="1"/>
    </row>
    <row r="81" spans="1:4" x14ac:dyDescent="0.35">
      <c r="A81" s="1"/>
      <c r="B81" s="37">
        <f>B77*B78*B79*B80</f>
        <v>1912.5</v>
      </c>
      <c r="C81" s="37">
        <f>C77*C78*C79*C80</f>
        <v>1575</v>
      </c>
      <c r="D81" s="1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4" zoomScale="90" zoomScaleNormal="90" workbookViewId="0">
      <selection sqref="A1:N1"/>
    </sheetView>
  </sheetViews>
  <sheetFormatPr defaultRowHeight="14.5" x14ac:dyDescent="0.35"/>
  <cols>
    <col min="1" max="1" width="33.453125" customWidth="1"/>
    <col min="2" max="12" width="10.81640625" customWidth="1"/>
    <col min="13" max="13" width="11.81640625" customWidth="1"/>
    <col min="14" max="14" width="15" customWidth="1"/>
  </cols>
  <sheetData>
    <row r="1" spans="1:14" ht="21" x14ac:dyDescent="0.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18">
        <v>45658</v>
      </c>
      <c r="C2" s="18">
        <v>45689</v>
      </c>
      <c r="D2" s="18">
        <v>45717</v>
      </c>
      <c r="E2" s="18">
        <v>45748</v>
      </c>
      <c r="F2" s="18">
        <v>45778</v>
      </c>
      <c r="G2" s="18">
        <v>45809</v>
      </c>
      <c r="H2" s="18">
        <v>45839</v>
      </c>
      <c r="I2" s="18">
        <v>45870</v>
      </c>
      <c r="J2" s="18">
        <v>45901</v>
      </c>
      <c r="K2" s="18">
        <v>45931</v>
      </c>
      <c r="L2" s="18">
        <v>45962</v>
      </c>
      <c r="M2" s="18">
        <v>45992</v>
      </c>
      <c r="N2" s="24" t="s">
        <v>71</v>
      </c>
    </row>
    <row r="3" spans="1:14" x14ac:dyDescent="0.35">
      <c r="A3" s="14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5"/>
    </row>
    <row r="4" spans="1:14" x14ac:dyDescent="0.35">
      <c r="A4" s="17" t="s">
        <v>66</v>
      </c>
      <c r="B4" s="19">
        <v>1000</v>
      </c>
      <c r="C4" s="19">
        <f>B25</f>
        <v>2195.33</v>
      </c>
      <c r="D4" s="19">
        <f>C25</f>
        <v>3390.66</v>
      </c>
      <c r="E4" s="19">
        <f t="shared" ref="E4:M4" si="0">D25</f>
        <v>4233.99</v>
      </c>
      <c r="F4" s="19">
        <f t="shared" si="0"/>
        <v>5429.32</v>
      </c>
      <c r="G4" s="19">
        <f t="shared" si="0"/>
        <v>6624.65</v>
      </c>
      <c r="H4" s="19">
        <f t="shared" si="0"/>
        <v>7467.9800000000014</v>
      </c>
      <c r="I4" s="19">
        <f t="shared" si="0"/>
        <v>8711.3100000000031</v>
      </c>
      <c r="J4" s="19">
        <f t="shared" si="0"/>
        <v>9906.6400000000049</v>
      </c>
      <c r="K4" s="19">
        <f t="shared" si="0"/>
        <v>10701.970000000007</v>
      </c>
      <c r="L4" s="19">
        <f t="shared" si="0"/>
        <v>11897.300000000008</v>
      </c>
      <c r="M4" s="19">
        <f t="shared" si="0"/>
        <v>13092.63000000001</v>
      </c>
      <c r="N4" s="57">
        <v>13935.960000000012</v>
      </c>
    </row>
    <row r="5" spans="1:14" x14ac:dyDescent="0.35">
      <c r="A5" s="1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4" x14ac:dyDescent="0.35">
      <c r="A6" s="17" t="s">
        <v>67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x14ac:dyDescent="0.35">
      <c r="A7" s="9" t="s">
        <v>65</v>
      </c>
      <c r="B7" s="49"/>
      <c r="C7" s="49"/>
      <c r="D7" s="49"/>
      <c r="E7" s="49"/>
      <c r="F7" s="49"/>
      <c r="G7" s="50"/>
      <c r="H7" s="50"/>
      <c r="I7" s="49"/>
      <c r="J7" s="49"/>
      <c r="K7" s="49"/>
      <c r="L7" s="49"/>
      <c r="M7" s="49"/>
      <c r="N7" s="51"/>
    </row>
    <row r="8" spans="1:14" x14ac:dyDescent="0.35">
      <c r="A8" s="5" t="s">
        <v>64</v>
      </c>
      <c r="B8" s="19">
        <v>5100</v>
      </c>
      <c r="C8" s="19">
        <v>5100</v>
      </c>
      <c r="D8" s="19">
        <v>5100</v>
      </c>
      <c r="E8" s="19">
        <v>5100</v>
      </c>
      <c r="F8" s="19">
        <v>5100</v>
      </c>
      <c r="G8" s="19">
        <v>3825</v>
      </c>
      <c r="H8" s="19">
        <v>3825</v>
      </c>
      <c r="I8" s="19">
        <v>5100</v>
      </c>
      <c r="J8" s="19">
        <v>5100</v>
      </c>
      <c r="K8" s="19">
        <v>5100</v>
      </c>
      <c r="L8" s="19">
        <v>5100</v>
      </c>
      <c r="M8" s="19">
        <v>3825</v>
      </c>
      <c r="N8" s="28">
        <f>SUM(B8:M8)</f>
        <v>57375</v>
      </c>
    </row>
    <row r="9" spans="1:14" x14ac:dyDescent="0.35">
      <c r="A9" s="5" t="s">
        <v>40</v>
      </c>
      <c r="B9" s="19">
        <v>1425</v>
      </c>
      <c r="C9" s="19">
        <v>1425</v>
      </c>
      <c r="D9" s="19">
        <v>1425</v>
      </c>
      <c r="E9" s="19">
        <v>1425</v>
      </c>
      <c r="F9" s="19">
        <v>1425</v>
      </c>
      <c r="G9" s="19">
        <v>712.5</v>
      </c>
      <c r="H9" s="19">
        <v>712.5</v>
      </c>
      <c r="I9" s="19">
        <v>1425</v>
      </c>
      <c r="J9" s="19">
        <v>1425</v>
      </c>
      <c r="K9" s="19">
        <v>1425</v>
      </c>
      <c r="L9" s="19">
        <v>1425</v>
      </c>
      <c r="M9" s="19">
        <v>712.5</v>
      </c>
      <c r="N9" s="28">
        <f t="shared" ref="N9:N12" si="1">SUM(B9:M9)</f>
        <v>14962.5</v>
      </c>
    </row>
    <row r="10" spans="1:14" x14ac:dyDescent="0.35">
      <c r="A10" s="9" t="s">
        <v>38</v>
      </c>
      <c r="B10" s="52"/>
      <c r="C10" s="52"/>
      <c r="D10" s="52"/>
      <c r="E10" s="52"/>
      <c r="F10" s="52"/>
      <c r="G10" s="50"/>
      <c r="H10" s="50"/>
      <c r="I10" s="52"/>
      <c r="J10" s="52"/>
      <c r="K10" s="52"/>
      <c r="L10" s="52"/>
      <c r="M10" s="49"/>
      <c r="N10" s="53"/>
    </row>
    <row r="11" spans="1:14" x14ac:dyDescent="0.35">
      <c r="A11" s="5" t="s">
        <v>39</v>
      </c>
      <c r="B11" s="19">
        <v>2250</v>
      </c>
      <c r="C11" s="19">
        <v>2250</v>
      </c>
      <c r="D11" s="19">
        <v>2250</v>
      </c>
      <c r="E11" s="19">
        <v>2250</v>
      </c>
      <c r="F11" s="19">
        <v>2250</v>
      </c>
      <c r="G11" s="19">
        <v>3375</v>
      </c>
      <c r="H11" s="19">
        <v>3375</v>
      </c>
      <c r="I11" s="19">
        <v>2250</v>
      </c>
      <c r="J11" s="19">
        <v>2250</v>
      </c>
      <c r="K11" s="19">
        <v>2250</v>
      </c>
      <c r="L11" s="19">
        <v>2250</v>
      </c>
      <c r="M11" s="19">
        <v>3375</v>
      </c>
      <c r="N11" s="28">
        <f t="shared" si="1"/>
        <v>30375</v>
      </c>
    </row>
    <row r="12" spans="1:14" x14ac:dyDescent="0.35">
      <c r="A12" s="5" t="s">
        <v>40</v>
      </c>
      <c r="B12" s="19">
        <v>1275</v>
      </c>
      <c r="C12" s="19">
        <v>1275</v>
      </c>
      <c r="D12" s="19">
        <v>1275</v>
      </c>
      <c r="E12" s="19">
        <v>1275</v>
      </c>
      <c r="F12" s="19">
        <v>1275</v>
      </c>
      <c r="G12" s="19">
        <v>1912.5</v>
      </c>
      <c r="H12" s="19">
        <v>1912.5</v>
      </c>
      <c r="I12" s="19">
        <v>1275</v>
      </c>
      <c r="J12" s="19">
        <v>1275</v>
      </c>
      <c r="K12" s="19">
        <v>1275</v>
      </c>
      <c r="L12" s="19">
        <v>1275</v>
      </c>
      <c r="M12" s="19">
        <v>1912.5</v>
      </c>
      <c r="N12" s="28">
        <f t="shared" si="1"/>
        <v>17212.5</v>
      </c>
    </row>
    <row r="13" spans="1:14" x14ac:dyDescent="0.35">
      <c r="A13" s="15" t="s">
        <v>68</v>
      </c>
      <c r="B13" s="46">
        <f>SUM(B8:B12)</f>
        <v>10050</v>
      </c>
      <c r="C13" s="46">
        <f t="shared" ref="C13:M13" si="2">SUM(C8:C12)</f>
        <v>10050</v>
      </c>
      <c r="D13" s="46">
        <f t="shared" si="2"/>
        <v>10050</v>
      </c>
      <c r="E13" s="46">
        <f t="shared" si="2"/>
        <v>10050</v>
      </c>
      <c r="F13" s="46">
        <f t="shared" si="2"/>
        <v>10050</v>
      </c>
      <c r="G13" s="46">
        <f t="shared" si="2"/>
        <v>9825</v>
      </c>
      <c r="H13" s="46">
        <f t="shared" si="2"/>
        <v>9825</v>
      </c>
      <c r="I13" s="46">
        <f t="shared" si="2"/>
        <v>10050</v>
      </c>
      <c r="J13" s="46">
        <f t="shared" si="2"/>
        <v>10050</v>
      </c>
      <c r="K13" s="46">
        <f t="shared" si="2"/>
        <v>10050</v>
      </c>
      <c r="L13" s="46">
        <f t="shared" si="2"/>
        <v>10050</v>
      </c>
      <c r="M13" s="46">
        <f t="shared" si="2"/>
        <v>9825</v>
      </c>
      <c r="N13" s="29">
        <f>SUM(B13:M13)</f>
        <v>119925</v>
      </c>
    </row>
    <row r="14" spans="1:14" x14ac:dyDescent="0.35">
      <c r="A14" s="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4" x14ac:dyDescent="0.35">
      <c r="A15" s="14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7"/>
    </row>
    <row r="16" spans="1:14" x14ac:dyDescent="0.35">
      <c r="A16" s="5" t="s">
        <v>45</v>
      </c>
      <c r="B16" s="19">
        <v>8250</v>
      </c>
      <c r="C16" s="19">
        <v>8250</v>
      </c>
      <c r="D16" s="19">
        <v>8250</v>
      </c>
      <c r="E16" s="19">
        <v>8250</v>
      </c>
      <c r="F16" s="19">
        <v>8250</v>
      </c>
      <c r="G16" s="19">
        <v>8025</v>
      </c>
      <c r="H16" s="19">
        <v>8025</v>
      </c>
      <c r="I16" s="19">
        <v>8250</v>
      </c>
      <c r="J16" s="19">
        <v>8250</v>
      </c>
      <c r="K16" s="19">
        <v>8250</v>
      </c>
      <c r="L16" s="19">
        <v>8250</v>
      </c>
      <c r="M16" s="19">
        <v>8025</v>
      </c>
      <c r="N16" s="28">
        <f>SUM(B16:M16)</f>
        <v>98325</v>
      </c>
    </row>
    <row r="17" spans="1:14" x14ac:dyDescent="0.35">
      <c r="A17" s="5" t="s">
        <v>6</v>
      </c>
      <c r="B17" s="23">
        <v>75</v>
      </c>
      <c r="C17" s="23">
        <v>75</v>
      </c>
      <c r="D17" s="23">
        <v>75</v>
      </c>
      <c r="E17" s="23">
        <v>75</v>
      </c>
      <c r="F17" s="23">
        <v>75</v>
      </c>
      <c r="G17" s="23">
        <v>75</v>
      </c>
      <c r="H17" s="23">
        <v>75</v>
      </c>
      <c r="I17" s="23">
        <v>75</v>
      </c>
      <c r="J17" s="23">
        <v>75</v>
      </c>
      <c r="K17" s="23">
        <v>75</v>
      </c>
      <c r="L17" s="23">
        <v>75</v>
      </c>
      <c r="M17" s="23">
        <v>75</v>
      </c>
      <c r="N17" s="28">
        <f t="shared" ref="N17:N21" si="3">SUM(B17:M17)</f>
        <v>900</v>
      </c>
    </row>
    <row r="18" spans="1:14" x14ac:dyDescent="0.35">
      <c r="A18" s="5" t="s">
        <v>34</v>
      </c>
      <c r="B18" s="23">
        <v>50</v>
      </c>
      <c r="C18" s="23">
        <v>50</v>
      </c>
      <c r="D18" s="23">
        <v>50</v>
      </c>
      <c r="E18" s="23">
        <v>50</v>
      </c>
      <c r="F18" s="23">
        <v>50</v>
      </c>
      <c r="G18" s="23">
        <v>50</v>
      </c>
      <c r="H18" s="23">
        <v>50</v>
      </c>
      <c r="I18" s="23">
        <v>50</v>
      </c>
      <c r="J18" s="23">
        <v>50</v>
      </c>
      <c r="K18" s="23">
        <v>50</v>
      </c>
      <c r="L18" s="23">
        <v>50</v>
      </c>
      <c r="M18" s="23">
        <v>50</v>
      </c>
      <c r="N18" s="28">
        <f t="shared" si="3"/>
        <v>600</v>
      </c>
    </row>
    <row r="19" spans="1:14" ht="29" x14ac:dyDescent="0.35">
      <c r="A19" s="11" t="s">
        <v>53</v>
      </c>
      <c r="B19" s="20"/>
      <c r="C19" s="20"/>
      <c r="D19" s="23">
        <v>400</v>
      </c>
      <c r="E19" s="23"/>
      <c r="F19" s="23"/>
      <c r="G19" s="23">
        <v>400</v>
      </c>
      <c r="H19" s="23"/>
      <c r="I19" s="23"/>
      <c r="J19" s="23">
        <v>400</v>
      </c>
      <c r="K19" s="23"/>
      <c r="L19" s="23"/>
      <c r="M19" s="23">
        <v>400</v>
      </c>
      <c r="N19" s="28">
        <f t="shared" si="3"/>
        <v>1600</v>
      </c>
    </row>
    <row r="20" spans="1:14" x14ac:dyDescent="0.35">
      <c r="A20" s="11" t="s">
        <v>56</v>
      </c>
      <c r="B20" s="20">
        <v>266.67</v>
      </c>
      <c r="C20" s="20">
        <v>266.67</v>
      </c>
      <c r="D20" s="20">
        <v>266.67</v>
      </c>
      <c r="E20" s="20">
        <v>266.67</v>
      </c>
      <c r="F20" s="20">
        <v>266.67</v>
      </c>
      <c r="G20" s="20">
        <v>266.67</v>
      </c>
      <c r="H20" s="20">
        <v>266.67</v>
      </c>
      <c r="I20" s="20">
        <v>266.67</v>
      </c>
      <c r="J20" s="20">
        <v>266.67</v>
      </c>
      <c r="K20" s="20">
        <v>266.67</v>
      </c>
      <c r="L20" s="20">
        <v>266.67</v>
      </c>
      <c r="M20" s="20">
        <v>266.67</v>
      </c>
      <c r="N20" s="28">
        <f>SUM(B20:M20)</f>
        <v>3200.0400000000004</v>
      </c>
    </row>
    <row r="21" spans="1:14" x14ac:dyDescent="0.35">
      <c r="A21" s="5" t="s">
        <v>52</v>
      </c>
      <c r="B21" s="23">
        <v>50</v>
      </c>
      <c r="C21" s="23">
        <v>50</v>
      </c>
      <c r="D21" s="23">
        <v>50</v>
      </c>
      <c r="E21" s="23">
        <v>50</v>
      </c>
      <c r="F21" s="23">
        <v>50</v>
      </c>
      <c r="G21" s="23">
        <v>50</v>
      </c>
      <c r="H21" s="23">
        <v>50</v>
      </c>
      <c r="I21" s="23">
        <v>50</v>
      </c>
      <c r="J21" s="23">
        <v>50</v>
      </c>
      <c r="K21" s="23">
        <v>50</v>
      </c>
      <c r="L21" s="23">
        <v>50</v>
      </c>
      <c r="M21" s="23">
        <v>50</v>
      </c>
      <c r="N21" s="28">
        <f t="shared" si="3"/>
        <v>600</v>
      </c>
    </row>
    <row r="22" spans="1:14" x14ac:dyDescent="0.35">
      <c r="A22" s="5" t="s">
        <v>98</v>
      </c>
      <c r="B22" s="23">
        <v>163</v>
      </c>
      <c r="C22" s="23">
        <v>163</v>
      </c>
      <c r="D22" s="23">
        <v>115</v>
      </c>
      <c r="E22" s="23">
        <v>163</v>
      </c>
      <c r="F22" s="23">
        <v>163</v>
      </c>
      <c r="G22" s="23">
        <v>115</v>
      </c>
      <c r="H22" s="23">
        <v>115</v>
      </c>
      <c r="I22" s="23">
        <v>163</v>
      </c>
      <c r="J22" s="23">
        <v>163</v>
      </c>
      <c r="K22" s="23">
        <v>163</v>
      </c>
      <c r="L22" s="23">
        <v>163</v>
      </c>
      <c r="M22" s="23">
        <v>115</v>
      </c>
      <c r="N22" s="28">
        <f>SUM(B22:M22)</f>
        <v>1764</v>
      </c>
    </row>
    <row r="23" spans="1:14" x14ac:dyDescent="0.35">
      <c r="A23" s="15" t="s">
        <v>18</v>
      </c>
      <c r="B23" s="22">
        <f>SUM(B16:B22)</f>
        <v>8854.67</v>
      </c>
      <c r="C23" s="22">
        <f t="shared" ref="C23:M23" si="4">SUM(C16:C22)</f>
        <v>8854.67</v>
      </c>
      <c r="D23" s="22">
        <f t="shared" si="4"/>
        <v>9206.67</v>
      </c>
      <c r="E23" s="22">
        <f t="shared" si="4"/>
        <v>8854.67</v>
      </c>
      <c r="F23" s="22">
        <f t="shared" si="4"/>
        <v>8854.67</v>
      </c>
      <c r="G23" s="22">
        <f t="shared" si="4"/>
        <v>8981.67</v>
      </c>
      <c r="H23" s="22">
        <f t="shared" si="4"/>
        <v>8581.67</v>
      </c>
      <c r="I23" s="22">
        <f t="shared" si="4"/>
        <v>8854.67</v>
      </c>
      <c r="J23" s="22">
        <f t="shared" si="4"/>
        <v>9254.67</v>
      </c>
      <c r="K23" s="22">
        <f t="shared" si="4"/>
        <v>8854.67</v>
      </c>
      <c r="L23" s="22">
        <f t="shared" si="4"/>
        <v>8854.67</v>
      </c>
      <c r="M23" s="22">
        <f t="shared" si="4"/>
        <v>8981.67</v>
      </c>
      <c r="N23" s="29">
        <f>SUM(N16:N22)</f>
        <v>106989.04</v>
      </c>
    </row>
    <row r="24" spans="1:14" x14ac:dyDescent="0.35">
      <c r="A24" s="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x14ac:dyDescent="0.35">
      <c r="A25" s="7" t="s">
        <v>69</v>
      </c>
      <c r="B25" s="22">
        <f t="shared" ref="B25:M25" si="5">B4+B13-B23</f>
        <v>2195.33</v>
      </c>
      <c r="C25" s="22">
        <f t="shared" si="5"/>
        <v>3390.66</v>
      </c>
      <c r="D25" s="22">
        <f t="shared" si="5"/>
        <v>4233.99</v>
      </c>
      <c r="E25" s="22">
        <f t="shared" si="5"/>
        <v>5429.32</v>
      </c>
      <c r="F25" s="22">
        <f t="shared" si="5"/>
        <v>6624.65</v>
      </c>
      <c r="G25" s="22">
        <f t="shared" si="5"/>
        <v>7467.9800000000014</v>
      </c>
      <c r="H25" s="22">
        <f t="shared" si="5"/>
        <v>8711.3100000000031</v>
      </c>
      <c r="I25" s="22">
        <f t="shared" si="5"/>
        <v>9906.6400000000049</v>
      </c>
      <c r="J25" s="22">
        <f t="shared" si="5"/>
        <v>10701.970000000007</v>
      </c>
      <c r="K25" s="22">
        <f t="shared" si="5"/>
        <v>11897.300000000008</v>
      </c>
      <c r="L25" s="22">
        <f t="shared" si="5"/>
        <v>13092.63000000001</v>
      </c>
      <c r="M25" s="22">
        <f t="shared" si="5"/>
        <v>13935.960000000012</v>
      </c>
      <c r="N25" s="28">
        <v>13935.960000000012</v>
      </c>
    </row>
    <row r="26" spans="1:14" x14ac:dyDescent="0.35">
      <c r="A26" s="58" t="s">
        <v>70</v>
      </c>
      <c r="B26" s="46">
        <f t="shared" ref="B26:M26" si="6">B25-B4</f>
        <v>1195.33</v>
      </c>
      <c r="C26" s="46">
        <f t="shared" si="6"/>
        <v>1195.33</v>
      </c>
      <c r="D26" s="46">
        <f t="shared" si="6"/>
        <v>843.32999999999993</v>
      </c>
      <c r="E26" s="46">
        <f t="shared" si="6"/>
        <v>1195.33</v>
      </c>
      <c r="F26" s="46">
        <f t="shared" si="6"/>
        <v>1195.33</v>
      </c>
      <c r="G26" s="46">
        <f t="shared" si="6"/>
        <v>843.33000000000175</v>
      </c>
      <c r="H26" s="46">
        <f t="shared" si="6"/>
        <v>1243.3300000000017</v>
      </c>
      <c r="I26" s="46">
        <f t="shared" si="6"/>
        <v>1195.3300000000017</v>
      </c>
      <c r="J26" s="46">
        <f t="shared" si="6"/>
        <v>795.33000000000175</v>
      </c>
      <c r="K26" s="46">
        <f t="shared" si="6"/>
        <v>1195.3300000000017</v>
      </c>
      <c r="L26" s="46">
        <f t="shared" si="6"/>
        <v>1195.3300000000017</v>
      </c>
      <c r="M26" s="46">
        <f t="shared" si="6"/>
        <v>843.33000000000175</v>
      </c>
      <c r="N26" s="29">
        <f>SUM(B26:M26)</f>
        <v>12935.960000000012</v>
      </c>
    </row>
    <row r="29" spans="1:14" x14ac:dyDescent="0.35">
      <c r="A29" s="35" t="s">
        <v>92</v>
      </c>
      <c r="B29" s="36" t="s">
        <v>46</v>
      </c>
      <c r="C29" s="36" t="s">
        <v>45</v>
      </c>
      <c r="D29" s="36" t="s">
        <v>94</v>
      </c>
      <c r="F29" s="39" t="s">
        <v>96</v>
      </c>
      <c r="M29" s="30"/>
      <c r="N29" s="30"/>
    </row>
    <row r="30" spans="1:14" x14ac:dyDescent="0.35">
      <c r="A30" s="1" t="s">
        <v>41</v>
      </c>
      <c r="B30" s="34">
        <v>17</v>
      </c>
      <c r="C30" s="34">
        <v>14</v>
      </c>
      <c r="D30" s="1">
        <f>B30-C30</f>
        <v>3</v>
      </c>
      <c r="F30" s="40">
        <f>C34+C41+C48+C55</f>
        <v>8250</v>
      </c>
    </row>
    <row r="31" spans="1:14" x14ac:dyDescent="0.35">
      <c r="A31" s="1" t="s">
        <v>43</v>
      </c>
      <c r="B31" s="3">
        <v>7.5</v>
      </c>
      <c r="C31" s="3">
        <v>7.5</v>
      </c>
      <c r="D31" s="1"/>
    </row>
    <row r="32" spans="1:14" x14ac:dyDescent="0.35">
      <c r="A32" s="1" t="s">
        <v>44</v>
      </c>
      <c r="B32" s="3">
        <v>2</v>
      </c>
      <c r="C32" s="3">
        <v>2</v>
      </c>
      <c r="D32" s="1"/>
    </row>
    <row r="33" spans="1:4" x14ac:dyDescent="0.35">
      <c r="A33" s="1" t="s">
        <v>47</v>
      </c>
      <c r="B33" s="3">
        <v>20</v>
      </c>
      <c r="C33" s="3">
        <v>20</v>
      </c>
      <c r="D33" s="1"/>
    </row>
    <row r="34" spans="1:4" x14ac:dyDescent="0.35">
      <c r="A34" s="1"/>
      <c r="B34" s="37">
        <f>B30*B31*B32*B33</f>
        <v>5100</v>
      </c>
      <c r="C34" s="37">
        <f>C30*C31*C32*C33</f>
        <v>4200</v>
      </c>
      <c r="D34" s="1"/>
    </row>
    <row r="35" spans="1:4" x14ac:dyDescent="0.35">
      <c r="A35" s="1"/>
      <c r="B35" s="1"/>
      <c r="C35" s="1"/>
      <c r="D35" s="1"/>
    </row>
    <row r="36" spans="1:4" x14ac:dyDescent="0.35">
      <c r="A36" s="35" t="s">
        <v>93</v>
      </c>
      <c r="B36" s="36" t="s">
        <v>46</v>
      </c>
      <c r="C36" s="36" t="s">
        <v>45</v>
      </c>
      <c r="D36" s="36" t="s">
        <v>94</v>
      </c>
    </row>
    <row r="37" spans="1:4" x14ac:dyDescent="0.35">
      <c r="A37" s="1" t="s">
        <v>41</v>
      </c>
      <c r="B37" s="34">
        <v>19</v>
      </c>
      <c r="C37" s="34">
        <v>16</v>
      </c>
      <c r="D37" s="1">
        <f>B37-C37</f>
        <v>3</v>
      </c>
    </row>
    <row r="38" spans="1:4" x14ac:dyDescent="0.35">
      <c r="A38" s="1" t="s">
        <v>43</v>
      </c>
      <c r="B38" s="3">
        <v>7.5</v>
      </c>
      <c r="C38" s="3">
        <v>7.5</v>
      </c>
      <c r="D38" s="1"/>
    </row>
    <row r="39" spans="1:4" x14ac:dyDescent="0.35">
      <c r="A39" s="1" t="s">
        <v>44</v>
      </c>
      <c r="B39" s="3">
        <v>1</v>
      </c>
      <c r="C39" s="3">
        <v>1</v>
      </c>
      <c r="D39" s="1"/>
    </row>
    <row r="40" spans="1:4" x14ac:dyDescent="0.35">
      <c r="A40" s="1" t="s">
        <v>47</v>
      </c>
      <c r="B40" s="3">
        <v>10</v>
      </c>
      <c r="C40" s="3">
        <v>10</v>
      </c>
      <c r="D40" s="1"/>
    </row>
    <row r="41" spans="1:4" x14ac:dyDescent="0.35">
      <c r="A41" s="1"/>
      <c r="B41" s="37">
        <f>B37*B38*B39*B40</f>
        <v>1425</v>
      </c>
      <c r="C41" s="37">
        <f>C37*C38*C39*C40</f>
        <v>1200</v>
      </c>
      <c r="D41" s="1"/>
    </row>
    <row r="43" spans="1:4" x14ac:dyDescent="0.35">
      <c r="A43" s="35" t="s">
        <v>49</v>
      </c>
      <c r="B43" s="36" t="s">
        <v>46</v>
      </c>
      <c r="C43" s="36" t="s">
        <v>45</v>
      </c>
      <c r="D43" s="36" t="s">
        <v>94</v>
      </c>
    </row>
    <row r="44" spans="1:4" x14ac:dyDescent="0.35">
      <c r="A44" s="1" t="s">
        <v>41</v>
      </c>
      <c r="B44" s="34">
        <v>15</v>
      </c>
      <c r="C44" s="34">
        <v>12</v>
      </c>
      <c r="D44" s="1">
        <f>B44-C44</f>
        <v>3</v>
      </c>
    </row>
    <row r="45" spans="1:4" x14ac:dyDescent="0.35">
      <c r="A45" s="1" t="s">
        <v>43</v>
      </c>
      <c r="B45" s="3">
        <v>7.5</v>
      </c>
      <c r="C45" s="3">
        <v>7.5</v>
      </c>
      <c r="D45" s="1"/>
    </row>
    <row r="46" spans="1:4" x14ac:dyDescent="0.35">
      <c r="A46" s="1" t="s">
        <v>44</v>
      </c>
      <c r="B46" s="3">
        <v>2</v>
      </c>
      <c r="C46" s="3">
        <v>2</v>
      </c>
      <c r="D46" s="1"/>
    </row>
    <row r="47" spans="1:4" x14ac:dyDescent="0.35">
      <c r="A47" s="1" t="s">
        <v>47</v>
      </c>
      <c r="B47" s="3">
        <v>10</v>
      </c>
      <c r="C47" s="3">
        <v>10</v>
      </c>
      <c r="D47" s="1"/>
    </row>
    <row r="48" spans="1:4" x14ac:dyDescent="0.35">
      <c r="A48" s="1"/>
      <c r="B48" s="37">
        <f>B44*B45*B46*B47</f>
        <v>2250</v>
      </c>
      <c r="C48" s="37">
        <f>C44*C45*C46*C47</f>
        <v>1800</v>
      </c>
      <c r="D48" s="1"/>
    </row>
    <row r="49" spans="1:6" x14ac:dyDescent="0.35">
      <c r="A49" s="1"/>
      <c r="B49" s="1"/>
      <c r="C49" s="1"/>
      <c r="D49" s="1"/>
    </row>
    <row r="50" spans="1:6" x14ac:dyDescent="0.35">
      <c r="A50" s="35" t="s">
        <v>50</v>
      </c>
      <c r="B50" s="36" t="s">
        <v>46</v>
      </c>
      <c r="C50" s="36" t="s">
        <v>45</v>
      </c>
      <c r="D50" s="36" t="s">
        <v>94</v>
      </c>
    </row>
    <row r="51" spans="1:6" x14ac:dyDescent="0.35">
      <c r="A51" s="1" t="s">
        <v>41</v>
      </c>
      <c r="B51" s="34">
        <v>17</v>
      </c>
      <c r="C51" s="34">
        <v>14</v>
      </c>
      <c r="D51" s="1">
        <f>B51-C51</f>
        <v>3</v>
      </c>
    </row>
    <row r="52" spans="1:6" x14ac:dyDescent="0.35">
      <c r="A52" s="1" t="s">
        <v>43</v>
      </c>
      <c r="B52" s="3">
        <v>7.5</v>
      </c>
      <c r="C52" s="3">
        <v>7.5</v>
      </c>
      <c r="D52" s="1"/>
    </row>
    <row r="53" spans="1:6" x14ac:dyDescent="0.35">
      <c r="A53" s="1" t="s">
        <v>44</v>
      </c>
      <c r="B53" s="3">
        <v>1</v>
      </c>
      <c r="C53" s="3">
        <v>1</v>
      </c>
      <c r="D53" s="1"/>
    </row>
    <row r="54" spans="1:6" x14ac:dyDescent="0.35">
      <c r="A54" s="1" t="s">
        <v>47</v>
      </c>
      <c r="B54" s="3">
        <v>10</v>
      </c>
      <c r="C54" s="3">
        <v>10</v>
      </c>
      <c r="D54" s="1"/>
    </row>
    <row r="55" spans="1:6" x14ac:dyDescent="0.35">
      <c r="A55" s="1"/>
      <c r="B55" s="37">
        <f>B51*B52*B53*B54</f>
        <v>1275</v>
      </c>
      <c r="C55" s="37">
        <f>C51*C52*C53*C54</f>
        <v>1050</v>
      </c>
      <c r="D55" s="1"/>
    </row>
    <row r="57" spans="1:6" x14ac:dyDescent="0.35">
      <c r="A57" s="32" t="s">
        <v>95</v>
      </c>
      <c r="B57" s="32"/>
      <c r="C57" s="32"/>
      <c r="F57" s="39" t="s">
        <v>96</v>
      </c>
    </row>
    <row r="58" spans="1:6" x14ac:dyDescent="0.35">
      <c r="A58" s="35" t="s">
        <v>42</v>
      </c>
      <c r="B58" s="36" t="s">
        <v>46</v>
      </c>
      <c r="C58" s="36" t="s">
        <v>45</v>
      </c>
      <c r="D58" s="36" t="s">
        <v>94</v>
      </c>
      <c r="F58" s="40">
        <f>C63+C70+C77+C84</f>
        <v>8025</v>
      </c>
    </row>
    <row r="59" spans="1:6" x14ac:dyDescent="0.35">
      <c r="A59" s="1" t="s">
        <v>41</v>
      </c>
      <c r="B59" s="34">
        <v>17</v>
      </c>
      <c r="C59" s="34">
        <v>14</v>
      </c>
      <c r="D59" s="1">
        <f>B59-C59</f>
        <v>3</v>
      </c>
    </row>
    <row r="60" spans="1:6" x14ac:dyDescent="0.35">
      <c r="A60" s="1" t="s">
        <v>43</v>
      </c>
      <c r="B60" s="3">
        <v>7.5</v>
      </c>
      <c r="C60" s="3">
        <v>7.5</v>
      </c>
      <c r="D60" s="1"/>
    </row>
    <row r="61" spans="1:6" x14ac:dyDescent="0.35">
      <c r="A61" s="1" t="s">
        <v>44</v>
      </c>
      <c r="B61" s="3">
        <v>2</v>
      </c>
      <c r="C61" s="3">
        <v>2</v>
      </c>
      <c r="D61" s="1"/>
    </row>
    <row r="62" spans="1:6" x14ac:dyDescent="0.35">
      <c r="A62" s="1" t="s">
        <v>47</v>
      </c>
      <c r="B62" s="3">
        <v>15</v>
      </c>
      <c r="C62" s="3">
        <v>15</v>
      </c>
      <c r="D62" s="1"/>
    </row>
    <row r="63" spans="1:6" x14ac:dyDescent="0.35">
      <c r="A63" s="1"/>
      <c r="B63" s="37">
        <f>B59*B60*B61*B62</f>
        <v>3825</v>
      </c>
      <c r="C63" s="37">
        <f>C59*C60*C61*C62</f>
        <v>3150</v>
      </c>
      <c r="D63" s="1"/>
    </row>
    <row r="64" spans="1:6" x14ac:dyDescent="0.35">
      <c r="A64" s="1"/>
      <c r="B64" s="1"/>
      <c r="C64" s="1"/>
      <c r="D64" s="1"/>
    </row>
    <row r="65" spans="1:4" x14ac:dyDescent="0.35">
      <c r="A65" s="35" t="s">
        <v>48</v>
      </c>
      <c r="B65" s="36" t="s">
        <v>46</v>
      </c>
      <c r="C65" s="36" t="s">
        <v>45</v>
      </c>
      <c r="D65" s="36" t="s">
        <v>94</v>
      </c>
    </row>
    <row r="66" spans="1:4" x14ac:dyDescent="0.35">
      <c r="A66" s="1" t="s">
        <v>41</v>
      </c>
      <c r="B66" s="34">
        <v>19</v>
      </c>
      <c r="C66" s="34">
        <v>16</v>
      </c>
      <c r="D66" s="1">
        <f>B66-C66</f>
        <v>3</v>
      </c>
    </row>
    <row r="67" spans="1:4" x14ac:dyDescent="0.35">
      <c r="A67" s="1" t="s">
        <v>43</v>
      </c>
      <c r="B67" s="3">
        <v>7.5</v>
      </c>
      <c r="C67" s="3">
        <v>7.5</v>
      </c>
      <c r="D67" s="1"/>
    </row>
    <row r="68" spans="1:4" x14ac:dyDescent="0.35">
      <c r="A68" s="1" t="s">
        <v>44</v>
      </c>
      <c r="B68" s="3">
        <v>1</v>
      </c>
      <c r="C68" s="3">
        <v>1</v>
      </c>
      <c r="D68" s="1"/>
    </row>
    <row r="69" spans="1:4" x14ac:dyDescent="0.35">
      <c r="A69" s="1" t="s">
        <v>47</v>
      </c>
      <c r="B69" s="3">
        <v>5</v>
      </c>
      <c r="C69" s="3">
        <v>5</v>
      </c>
      <c r="D69" s="1"/>
    </row>
    <row r="70" spans="1:4" x14ac:dyDescent="0.35">
      <c r="A70" s="1"/>
      <c r="B70" s="37">
        <f>B66*B67*B68*B69</f>
        <v>712.5</v>
      </c>
      <c r="C70" s="37">
        <f>C66*C67*C68*C69</f>
        <v>600</v>
      </c>
      <c r="D70" s="1"/>
    </row>
    <row r="72" spans="1:4" x14ac:dyDescent="0.35">
      <c r="A72" s="35" t="s">
        <v>49</v>
      </c>
      <c r="B72" s="36" t="s">
        <v>46</v>
      </c>
      <c r="C72" s="36" t="s">
        <v>45</v>
      </c>
      <c r="D72" s="36" t="s">
        <v>94</v>
      </c>
    </row>
    <row r="73" spans="1:4" x14ac:dyDescent="0.35">
      <c r="A73" s="1" t="s">
        <v>41</v>
      </c>
      <c r="B73" s="34">
        <v>15</v>
      </c>
      <c r="C73" s="34">
        <v>12</v>
      </c>
      <c r="D73" s="1">
        <f>B73-C73</f>
        <v>3</v>
      </c>
    </row>
    <row r="74" spans="1:4" x14ac:dyDescent="0.35">
      <c r="A74" s="1" t="s">
        <v>43</v>
      </c>
      <c r="B74" s="3">
        <v>7.5</v>
      </c>
      <c r="C74" s="3">
        <v>7.5</v>
      </c>
      <c r="D74" s="1"/>
    </row>
    <row r="75" spans="1:4" x14ac:dyDescent="0.35">
      <c r="A75" s="1" t="s">
        <v>44</v>
      </c>
      <c r="B75" s="3">
        <v>2</v>
      </c>
      <c r="C75" s="3">
        <v>2</v>
      </c>
      <c r="D75" s="1"/>
    </row>
    <row r="76" spans="1:4" x14ac:dyDescent="0.35">
      <c r="A76" s="1" t="s">
        <v>47</v>
      </c>
      <c r="B76" s="3">
        <v>15</v>
      </c>
      <c r="C76" s="3">
        <v>15</v>
      </c>
      <c r="D76" s="1"/>
    </row>
    <row r="77" spans="1:4" x14ac:dyDescent="0.35">
      <c r="A77" s="1"/>
      <c r="B77" s="37">
        <f>B73*B74*B75*B76</f>
        <v>3375</v>
      </c>
      <c r="C77" s="37">
        <f>C73*C74*C75*C76</f>
        <v>2700</v>
      </c>
      <c r="D77" s="1"/>
    </row>
    <row r="78" spans="1:4" x14ac:dyDescent="0.35">
      <c r="A78" s="1"/>
      <c r="B78" s="1"/>
      <c r="C78" s="1"/>
      <c r="D78" s="1"/>
    </row>
    <row r="79" spans="1:4" x14ac:dyDescent="0.35">
      <c r="A79" s="35" t="s">
        <v>50</v>
      </c>
      <c r="B79" s="36" t="s">
        <v>46</v>
      </c>
      <c r="C79" s="36" t="s">
        <v>45</v>
      </c>
      <c r="D79" s="36" t="s">
        <v>94</v>
      </c>
    </row>
    <row r="80" spans="1:4" x14ac:dyDescent="0.35">
      <c r="A80" s="1" t="s">
        <v>41</v>
      </c>
      <c r="B80" s="34">
        <v>17</v>
      </c>
      <c r="C80" s="34">
        <v>14</v>
      </c>
      <c r="D80" s="1">
        <f>B80-C80</f>
        <v>3</v>
      </c>
    </row>
    <row r="81" spans="1:4" x14ac:dyDescent="0.35">
      <c r="A81" s="1" t="s">
        <v>43</v>
      </c>
      <c r="B81" s="3">
        <v>7.5</v>
      </c>
      <c r="C81" s="3">
        <v>7.5</v>
      </c>
      <c r="D81" s="1"/>
    </row>
    <row r="82" spans="1:4" x14ac:dyDescent="0.35">
      <c r="A82" s="1" t="s">
        <v>44</v>
      </c>
      <c r="B82" s="3">
        <v>1</v>
      </c>
      <c r="C82" s="3">
        <v>1</v>
      </c>
      <c r="D82" s="1"/>
    </row>
    <row r="83" spans="1:4" x14ac:dyDescent="0.35">
      <c r="A83" s="1" t="s">
        <v>47</v>
      </c>
      <c r="B83" s="3">
        <v>15</v>
      </c>
      <c r="C83" s="3">
        <v>15</v>
      </c>
      <c r="D83" s="1"/>
    </row>
    <row r="84" spans="1:4" x14ac:dyDescent="0.35">
      <c r="A84" s="1"/>
      <c r="B84" s="37">
        <f>B80*B81*B82*B83</f>
        <v>1912.5</v>
      </c>
      <c r="C84" s="37">
        <f>C80*C81*C82*C83</f>
        <v>1575</v>
      </c>
      <c r="D84" s="1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90" zoomScaleNormal="90" workbookViewId="0">
      <selection activeCell="M34" sqref="M34"/>
    </sheetView>
  </sheetViews>
  <sheetFormatPr defaultRowHeight="14.5" x14ac:dyDescent="0.35"/>
  <cols>
    <col min="1" max="1" width="33.453125" customWidth="1"/>
    <col min="2" max="12" width="10.81640625" customWidth="1"/>
    <col min="13" max="13" width="11.81640625" customWidth="1"/>
    <col min="14" max="14" width="15" customWidth="1"/>
  </cols>
  <sheetData>
    <row r="1" spans="1:14" ht="21" x14ac:dyDescent="0.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59">
        <v>46023</v>
      </c>
      <c r="C2" s="59">
        <v>46054</v>
      </c>
      <c r="D2" s="59">
        <v>46082</v>
      </c>
      <c r="E2" s="59">
        <v>46113</v>
      </c>
      <c r="F2" s="59">
        <v>46143</v>
      </c>
      <c r="G2" s="59">
        <v>46174</v>
      </c>
      <c r="H2" s="59">
        <v>46204</v>
      </c>
      <c r="I2" s="59">
        <v>46235</v>
      </c>
      <c r="J2" s="59">
        <v>46266</v>
      </c>
      <c r="K2" s="59">
        <v>46296</v>
      </c>
      <c r="L2" s="59">
        <v>46327</v>
      </c>
      <c r="M2" s="59">
        <v>46357</v>
      </c>
      <c r="N2" s="60" t="s">
        <v>72</v>
      </c>
    </row>
    <row r="3" spans="1:14" x14ac:dyDescent="0.35">
      <c r="A3" s="14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/>
    </row>
    <row r="4" spans="1:14" x14ac:dyDescent="0.35">
      <c r="A4" s="17" t="s">
        <v>66</v>
      </c>
      <c r="B4" s="19">
        <v>13935.960000000012</v>
      </c>
      <c r="C4" s="22">
        <f>B25</f>
        <v>15747.290400000014</v>
      </c>
      <c r="D4" s="22">
        <f t="shared" ref="D4:M4" si="0">C25</f>
        <v>17558.620800000012</v>
      </c>
      <c r="E4" s="22">
        <f t="shared" si="0"/>
        <v>19017.95120000001</v>
      </c>
      <c r="F4" s="22">
        <f t="shared" si="0"/>
        <v>20829.281600000009</v>
      </c>
      <c r="G4" s="22">
        <f t="shared" si="0"/>
        <v>22640.612000000008</v>
      </c>
      <c r="H4" s="22">
        <f t="shared" si="0"/>
        <v>24077.942400000007</v>
      </c>
      <c r="I4" s="22">
        <f t="shared" si="0"/>
        <v>25867.272800000006</v>
      </c>
      <c r="J4" s="22">
        <f t="shared" si="0"/>
        <v>27678.603200000005</v>
      </c>
      <c r="K4" s="22">
        <f t="shared" si="0"/>
        <v>29137.933600000004</v>
      </c>
      <c r="L4" s="22">
        <f t="shared" si="0"/>
        <v>30949.264000000003</v>
      </c>
      <c r="M4" s="22">
        <f t="shared" si="0"/>
        <v>32760.594400000002</v>
      </c>
      <c r="N4" s="57">
        <v>34197.924800000001</v>
      </c>
    </row>
    <row r="5" spans="1:14" x14ac:dyDescent="0.35">
      <c r="A5" s="1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4" x14ac:dyDescent="0.35">
      <c r="A6" s="17" t="s">
        <v>67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x14ac:dyDescent="0.35">
      <c r="A7" s="9" t="s">
        <v>65</v>
      </c>
      <c r="B7" s="49"/>
      <c r="C7" s="49"/>
      <c r="D7" s="49"/>
      <c r="E7" s="49"/>
      <c r="F7" s="49"/>
      <c r="G7" s="50"/>
      <c r="H7" s="50"/>
      <c r="I7" s="49"/>
      <c r="J7" s="49"/>
      <c r="K7" s="49"/>
      <c r="L7" s="49"/>
      <c r="M7" s="49"/>
      <c r="N7" s="51"/>
    </row>
    <row r="8" spans="1:14" x14ac:dyDescent="0.35">
      <c r="A8" s="5" t="s">
        <v>64</v>
      </c>
      <c r="B8" s="19">
        <v>7650</v>
      </c>
      <c r="C8" s="19">
        <v>7650</v>
      </c>
      <c r="D8" s="19">
        <v>7650</v>
      </c>
      <c r="E8" s="19">
        <v>7650</v>
      </c>
      <c r="F8" s="19">
        <v>7650</v>
      </c>
      <c r="G8" s="19">
        <v>5737.5</v>
      </c>
      <c r="H8" s="19">
        <v>5737.5</v>
      </c>
      <c r="I8" s="19">
        <v>7650</v>
      </c>
      <c r="J8" s="19">
        <v>7650</v>
      </c>
      <c r="K8" s="19">
        <v>7650</v>
      </c>
      <c r="L8" s="19">
        <v>7650</v>
      </c>
      <c r="M8" s="19">
        <v>5737.5</v>
      </c>
      <c r="N8" s="28">
        <f>SUM(B8:M8)</f>
        <v>86062.5</v>
      </c>
    </row>
    <row r="9" spans="1:14" x14ac:dyDescent="0.35">
      <c r="A9" s="5" t="s">
        <v>40</v>
      </c>
      <c r="B9" s="19">
        <v>1450</v>
      </c>
      <c r="C9" s="19">
        <v>1450</v>
      </c>
      <c r="D9" s="19">
        <v>1450</v>
      </c>
      <c r="E9" s="19">
        <v>1450</v>
      </c>
      <c r="F9" s="19">
        <v>1450</v>
      </c>
      <c r="G9" s="19">
        <v>712.5</v>
      </c>
      <c r="H9" s="19">
        <v>712.5</v>
      </c>
      <c r="I9" s="19">
        <v>1450</v>
      </c>
      <c r="J9" s="19">
        <v>1450</v>
      </c>
      <c r="K9" s="19">
        <v>1450</v>
      </c>
      <c r="L9" s="19">
        <v>1450</v>
      </c>
      <c r="M9" s="19">
        <v>712.5</v>
      </c>
      <c r="N9" s="28">
        <f t="shared" ref="N9:N13" si="1">SUM(B9:M9)</f>
        <v>15187.5</v>
      </c>
    </row>
    <row r="10" spans="1:14" x14ac:dyDescent="0.35">
      <c r="A10" s="9" t="s">
        <v>38</v>
      </c>
      <c r="B10" s="52"/>
      <c r="C10" s="52"/>
      <c r="D10" s="52"/>
      <c r="E10" s="52"/>
      <c r="F10" s="52"/>
      <c r="G10" s="50"/>
      <c r="H10" s="50"/>
      <c r="I10" s="52"/>
      <c r="J10" s="52"/>
      <c r="K10" s="52"/>
      <c r="L10" s="52"/>
      <c r="M10" s="49"/>
      <c r="N10" s="53"/>
    </row>
    <row r="11" spans="1:14" x14ac:dyDescent="0.35">
      <c r="A11" s="5" t="s">
        <v>39</v>
      </c>
      <c r="B11" s="19">
        <v>3375</v>
      </c>
      <c r="C11" s="19">
        <v>3375</v>
      </c>
      <c r="D11" s="19">
        <v>3375</v>
      </c>
      <c r="E11" s="19">
        <v>3375</v>
      </c>
      <c r="F11" s="19">
        <v>3375</v>
      </c>
      <c r="G11" s="19">
        <v>5062.5</v>
      </c>
      <c r="H11" s="19">
        <v>5062.5</v>
      </c>
      <c r="I11" s="19">
        <v>3375</v>
      </c>
      <c r="J11" s="19">
        <v>3375</v>
      </c>
      <c r="K11" s="19">
        <v>3375</v>
      </c>
      <c r="L11" s="19">
        <v>3375</v>
      </c>
      <c r="M11" s="19">
        <v>5062.5</v>
      </c>
      <c r="N11" s="28">
        <f t="shared" si="1"/>
        <v>45562.5</v>
      </c>
    </row>
    <row r="12" spans="1:14" x14ac:dyDescent="0.35">
      <c r="A12" s="5" t="s">
        <v>40</v>
      </c>
      <c r="B12" s="19">
        <v>1275</v>
      </c>
      <c r="C12" s="19">
        <v>1275</v>
      </c>
      <c r="D12" s="19">
        <v>1275</v>
      </c>
      <c r="E12" s="19">
        <v>1275</v>
      </c>
      <c r="F12" s="19">
        <v>1275</v>
      </c>
      <c r="G12" s="19">
        <v>1912.5</v>
      </c>
      <c r="H12" s="19">
        <v>1912.5</v>
      </c>
      <c r="I12" s="19">
        <v>1275</v>
      </c>
      <c r="J12" s="19">
        <v>1275</v>
      </c>
      <c r="K12" s="19">
        <v>1275</v>
      </c>
      <c r="L12" s="19">
        <v>1275</v>
      </c>
      <c r="M12" s="19">
        <v>1912.5</v>
      </c>
      <c r="N12" s="28">
        <f t="shared" si="1"/>
        <v>17212.5</v>
      </c>
    </row>
    <row r="13" spans="1:14" x14ac:dyDescent="0.35">
      <c r="A13" s="15" t="s">
        <v>68</v>
      </c>
      <c r="B13" s="46">
        <f>SUM(B8:B12)</f>
        <v>13750</v>
      </c>
      <c r="C13" s="46">
        <f t="shared" ref="C13:M13" si="2">SUM(C8:C12)</f>
        <v>13750</v>
      </c>
      <c r="D13" s="46">
        <f t="shared" si="2"/>
        <v>13750</v>
      </c>
      <c r="E13" s="46">
        <f t="shared" si="2"/>
        <v>13750</v>
      </c>
      <c r="F13" s="46">
        <f t="shared" si="2"/>
        <v>13750</v>
      </c>
      <c r="G13" s="46">
        <f t="shared" si="2"/>
        <v>13425</v>
      </c>
      <c r="H13" s="46">
        <f t="shared" si="2"/>
        <v>13425</v>
      </c>
      <c r="I13" s="46">
        <f t="shared" si="2"/>
        <v>13750</v>
      </c>
      <c r="J13" s="46">
        <f t="shared" si="2"/>
        <v>13750</v>
      </c>
      <c r="K13" s="46">
        <f t="shared" si="2"/>
        <v>13750</v>
      </c>
      <c r="L13" s="46">
        <f t="shared" si="2"/>
        <v>13750</v>
      </c>
      <c r="M13" s="46">
        <f t="shared" si="2"/>
        <v>13425</v>
      </c>
      <c r="N13" s="29">
        <f t="shared" si="1"/>
        <v>164025</v>
      </c>
    </row>
    <row r="14" spans="1:14" x14ac:dyDescent="0.35">
      <c r="A14" s="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4" x14ac:dyDescent="0.35">
      <c r="A15" s="14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7"/>
    </row>
    <row r="16" spans="1:14" x14ac:dyDescent="0.35">
      <c r="A16" s="5" t="s">
        <v>45</v>
      </c>
      <c r="B16" s="19">
        <v>11250</v>
      </c>
      <c r="C16" s="19">
        <v>11250</v>
      </c>
      <c r="D16" s="19">
        <v>11250</v>
      </c>
      <c r="E16" s="19">
        <v>11250</v>
      </c>
      <c r="F16" s="19">
        <v>11250</v>
      </c>
      <c r="G16" s="19">
        <v>10950</v>
      </c>
      <c r="H16" s="19">
        <v>10950</v>
      </c>
      <c r="I16" s="19">
        <v>11250</v>
      </c>
      <c r="J16" s="19">
        <v>11250</v>
      </c>
      <c r="K16" s="19">
        <v>11250</v>
      </c>
      <c r="L16" s="19">
        <v>11250</v>
      </c>
      <c r="M16" s="19">
        <v>10950</v>
      </c>
      <c r="N16" s="28">
        <f>SUM(B16:M16)</f>
        <v>134100</v>
      </c>
    </row>
    <row r="17" spans="1:14" x14ac:dyDescent="0.35">
      <c r="A17" s="5" t="s">
        <v>6</v>
      </c>
      <c r="B17" s="23">
        <v>75</v>
      </c>
      <c r="C17" s="23">
        <v>75</v>
      </c>
      <c r="D17" s="23">
        <v>75</v>
      </c>
      <c r="E17" s="23">
        <v>75</v>
      </c>
      <c r="F17" s="23">
        <v>75</v>
      </c>
      <c r="G17" s="23">
        <v>75</v>
      </c>
      <c r="H17" s="23">
        <v>75</v>
      </c>
      <c r="I17" s="23">
        <v>75</v>
      </c>
      <c r="J17" s="23">
        <v>75</v>
      </c>
      <c r="K17" s="23">
        <v>75</v>
      </c>
      <c r="L17" s="23">
        <v>75</v>
      </c>
      <c r="M17" s="23">
        <v>75</v>
      </c>
      <c r="N17" s="28">
        <f t="shared" ref="N17:N22" si="3">SUM(B17:M17)</f>
        <v>900</v>
      </c>
    </row>
    <row r="18" spans="1:14" x14ac:dyDescent="0.35">
      <c r="A18" s="5" t="s">
        <v>34</v>
      </c>
      <c r="B18" s="23">
        <v>50</v>
      </c>
      <c r="C18" s="23">
        <v>50</v>
      </c>
      <c r="D18" s="23">
        <v>50</v>
      </c>
      <c r="E18" s="23">
        <v>50</v>
      </c>
      <c r="F18" s="23">
        <v>50</v>
      </c>
      <c r="G18" s="23">
        <v>50</v>
      </c>
      <c r="H18" s="23">
        <v>50</v>
      </c>
      <c r="I18" s="23">
        <v>50</v>
      </c>
      <c r="J18" s="23">
        <v>50</v>
      </c>
      <c r="K18" s="23">
        <v>50</v>
      </c>
      <c r="L18" s="23">
        <v>50</v>
      </c>
      <c r="M18" s="23">
        <v>50</v>
      </c>
      <c r="N18" s="28">
        <f t="shared" si="3"/>
        <v>600</v>
      </c>
    </row>
    <row r="19" spans="1:14" ht="29" x14ac:dyDescent="0.35">
      <c r="A19" s="11" t="s">
        <v>53</v>
      </c>
      <c r="B19" s="20"/>
      <c r="C19" s="20"/>
      <c r="D19" s="23">
        <v>400</v>
      </c>
      <c r="E19" s="23"/>
      <c r="F19" s="23"/>
      <c r="G19" s="23">
        <v>400</v>
      </c>
      <c r="H19" s="23"/>
      <c r="I19" s="23"/>
      <c r="J19" s="23">
        <v>400</v>
      </c>
      <c r="K19" s="23"/>
      <c r="L19" s="23"/>
      <c r="M19" s="23">
        <v>400</v>
      </c>
      <c r="N19" s="28">
        <f t="shared" si="3"/>
        <v>1600</v>
      </c>
    </row>
    <row r="20" spans="1:14" x14ac:dyDescent="0.35">
      <c r="A20" s="11" t="s">
        <v>56</v>
      </c>
      <c r="B20" s="20">
        <v>266.67</v>
      </c>
      <c r="C20" s="20">
        <v>266.67</v>
      </c>
      <c r="D20" s="20">
        <v>266.67</v>
      </c>
      <c r="E20" s="20">
        <v>266.67</v>
      </c>
      <c r="F20" s="20">
        <v>266.67</v>
      </c>
      <c r="G20" s="20">
        <v>266.67</v>
      </c>
      <c r="H20" s="20">
        <v>266.67</v>
      </c>
      <c r="I20" s="20">
        <v>266.67</v>
      </c>
      <c r="J20" s="20">
        <v>266.67</v>
      </c>
      <c r="K20" s="20">
        <v>266.67</v>
      </c>
      <c r="L20" s="20">
        <v>266.67</v>
      </c>
      <c r="M20" s="20">
        <v>266.67</v>
      </c>
      <c r="N20" s="28">
        <f>SUM(B20:M20)</f>
        <v>3200.0400000000004</v>
      </c>
    </row>
    <row r="21" spans="1:14" x14ac:dyDescent="0.35">
      <c r="A21" s="11" t="s">
        <v>98</v>
      </c>
      <c r="B21" s="23">
        <v>246.99959999999999</v>
      </c>
      <c r="C21" s="23">
        <v>246.99959999999999</v>
      </c>
      <c r="D21" s="23">
        <v>198.99959999999999</v>
      </c>
      <c r="E21" s="23">
        <v>246.99959999999999</v>
      </c>
      <c r="F21" s="23">
        <v>246.99959999999999</v>
      </c>
      <c r="G21" s="23">
        <v>195.99959999999999</v>
      </c>
      <c r="H21" s="23">
        <v>243.99959999999999</v>
      </c>
      <c r="I21" s="23">
        <v>246.99959999999999</v>
      </c>
      <c r="J21" s="23">
        <v>198.99959999999999</v>
      </c>
      <c r="K21" s="23">
        <v>246.99959999999999</v>
      </c>
      <c r="L21" s="23">
        <v>246.99959999999999</v>
      </c>
      <c r="M21" s="23">
        <v>195.99959999999999</v>
      </c>
      <c r="N21" s="28">
        <f>SUM(B21:M21)</f>
        <v>2762.9952000000008</v>
      </c>
    </row>
    <row r="22" spans="1:14" x14ac:dyDescent="0.35">
      <c r="A22" s="5" t="s">
        <v>52</v>
      </c>
      <c r="B22" s="23">
        <v>50</v>
      </c>
      <c r="C22" s="23">
        <v>50</v>
      </c>
      <c r="D22" s="23">
        <v>50</v>
      </c>
      <c r="E22" s="23">
        <v>50</v>
      </c>
      <c r="F22" s="23">
        <v>50</v>
      </c>
      <c r="G22" s="23">
        <v>50</v>
      </c>
      <c r="H22" s="23">
        <v>50</v>
      </c>
      <c r="I22" s="23">
        <v>50</v>
      </c>
      <c r="J22" s="23">
        <v>50</v>
      </c>
      <c r="K22" s="23">
        <v>50</v>
      </c>
      <c r="L22" s="23">
        <v>50</v>
      </c>
      <c r="M22" s="23">
        <v>50</v>
      </c>
      <c r="N22" s="28">
        <f t="shared" si="3"/>
        <v>600</v>
      </c>
    </row>
    <row r="23" spans="1:14" x14ac:dyDescent="0.35">
      <c r="A23" s="15" t="s">
        <v>18</v>
      </c>
      <c r="B23" s="22">
        <f>SUM(B16:B22)</f>
        <v>11938.669599999999</v>
      </c>
      <c r="C23" s="22">
        <f t="shared" ref="C23:N23" si="4">SUM(C16:C22)</f>
        <v>11938.669599999999</v>
      </c>
      <c r="D23" s="22">
        <f t="shared" si="4"/>
        <v>12290.669599999999</v>
      </c>
      <c r="E23" s="22">
        <f t="shared" si="4"/>
        <v>11938.669599999999</v>
      </c>
      <c r="F23" s="22">
        <f t="shared" si="4"/>
        <v>11938.669599999999</v>
      </c>
      <c r="G23" s="22">
        <f t="shared" si="4"/>
        <v>11987.669599999999</v>
      </c>
      <c r="H23" s="22">
        <f t="shared" si="4"/>
        <v>11635.669599999999</v>
      </c>
      <c r="I23" s="22">
        <f t="shared" si="4"/>
        <v>11938.669599999999</v>
      </c>
      <c r="J23" s="22">
        <f t="shared" si="4"/>
        <v>12290.669599999999</v>
      </c>
      <c r="K23" s="22">
        <f t="shared" si="4"/>
        <v>11938.669599999999</v>
      </c>
      <c r="L23" s="22">
        <f t="shared" si="4"/>
        <v>11938.669599999999</v>
      </c>
      <c r="M23" s="22">
        <f t="shared" si="4"/>
        <v>11987.669599999999</v>
      </c>
      <c r="N23" s="29">
        <f t="shared" si="4"/>
        <v>143763.03520000001</v>
      </c>
    </row>
    <row r="24" spans="1:14" x14ac:dyDescent="0.35">
      <c r="A24" s="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x14ac:dyDescent="0.35">
      <c r="A25" s="7" t="s">
        <v>69</v>
      </c>
      <c r="B25" s="22">
        <f>B4+B13-B23</f>
        <v>15747.290400000014</v>
      </c>
      <c r="C25" s="22">
        <f t="shared" ref="C25:M25" si="5">C4+C13-C23</f>
        <v>17558.620800000012</v>
      </c>
      <c r="D25" s="22">
        <f t="shared" si="5"/>
        <v>19017.95120000001</v>
      </c>
      <c r="E25" s="22">
        <f t="shared" si="5"/>
        <v>20829.281600000009</v>
      </c>
      <c r="F25" s="22">
        <f t="shared" si="5"/>
        <v>22640.612000000008</v>
      </c>
      <c r="G25" s="22">
        <f t="shared" si="5"/>
        <v>24077.942400000007</v>
      </c>
      <c r="H25" s="22">
        <f t="shared" si="5"/>
        <v>25867.272800000006</v>
      </c>
      <c r="I25" s="22">
        <f t="shared" si="5"/>
        <v>27678.603200000005</v>
      </c>
      <c r="J25" s="22">
        <f t="shared" si="5"/>
        <v>29137.933600000004</v>
      </c>
      <c r="K25" s="22">
        <f t="shared" si="5"/>
        <v>30949.264000000003</v>
      </c>
      <c r="L25" s="22">
        <f t="shared" si="5"/>
        <v>32760.594400000002</v>
      </c>
      <c r="M25" s="22">
        <f t="shared" si="5"/>
        <v>34197.924800000001</v>
      </c>
      <c r="N25" s="28">
        <v>34197.924800000001</v>
      </c>
    </row>
    <row r="26" spans="1:14" x14ac:dyDescent="0.35">
      <c r="A26" s="58" t="s">
        <v>70</v>
      </c>
      <c r="B26" s="46">
        <f>B25-B4</f>
        <v>1811.3304000000026</v>
      </c>
      <c r="C26" s="46">
        <f t="shared" ref="C26:M26" si="6">C25-C4</f>
        <v>1811.3303999999971</v>
      </c>
      <c r="D26" s="46">
        <f t="shared" si="6"/>
        <v>1459.3303999999989</v>
      </c>
      <c r="E26" s="46">
        <f t="shared" si="6"/>
        <v>1811.3303999999989</v>
      </c>
      <c r="F26" s="46">
        <f t="shared" si="6"/>
        <v>1811.3303999999989</v>
      </c>
      <c r="G26" s="46">
        <f t="shared" si="6"/>
        <v>1437.3303999999989</v>
      </c>
      <c r="H26" s="46">
        <f t="shared" si="6"/>
        <v>1789.3303999999989</v>
      </c>
      <c r="I26" s="46">
        <f t="shared" si="6"/>
        <v>1811.3303999999989</v>
      </c>
      <c r="J26" s="46">
        <f t="shared" si="6"/>
        <v>1459.3303999999989</v>
      </c>
      <c r="K26" s="46">
        <f t="shared" si="6"/>
        <v>1811.3303999999989</v>
      </c>
      <c r="L26" s="46">
        <f t="shared" si="6"/>
        <v>1811.3303999999989</v>
      </c>
      <c r="M26" s="46">
        <f t="shared" si="6"/>
        <v>1437.3303999999989</v>
      </c>
      <c r="N26" s="29">
        <f>SUM(B26:M26)</f>
        <v>20261.964799999987</v>
      </c>
    </row>
    <row r="28" spans="1:14" x14ac:dyDescent="0.35">
      <c r="N28" s="30"/>
    </row>
    <row r="29" spans="1:14" x14ac:dyDescent="0.35">
      <c r="A29" s="35" t="s">
        <v>92</v>
      </c>
      <c r="B29" s="36" t="s">
        <v>46</v>
      </c>
      <c r="C29" s="36" t="s">
        <v>45</v>
      </c>
      <c r="D29" s="36" t="s">
        <v>94</v>
      </c>
      <c r="F29" s="39" t="s">
        <v>96</v>
      </c>
    </row>
    <row r="30" spans="1:14" x14ac:dyDescent="0.35">
      <c r="A30" s="1" t="s">
        <v>41</v>
      </c>
      <c r="B30" s="34">
        <v>17</v>
      </c>
      <c r="C30" s="34">
        <v>14</v>
      </c>
      <c r="D30" s="1">
        <f>B30-C30</f>
        <v>3</v>
      </c>
      <c r="F30" s="40">
        <f>C34+C41+C48+C55</f>
        <v>11250</v>
      </c>
    </row>
    <row r="31" spans="1:14" x14ac:dyDescent="0.35">
      <c r="A31" s="1" t="s">
        <v>43</v>
      </c>
      <c r="B31" s="3">
        <v>7.5</v>
      </c>
      <c r="C31" s="3">
        <v>7.5</v>
      </c>
      <c r="D31" s="1"/>
      <c r="F31" s="33"/>
    </row>
    <row r="32" spans="1:14" x14ac:dyDescent="0.35">
      <c r="A32" s="1" t="s">
        <v>44</v>
      </c>
      <c r="B32" s="3">
        <v>3</v>
      </c>
      <c r="C32" s="3">
        <v>3</v>
      </c>
      <c r="D32" s="1"/>
      <c r="F32" s="33"/>
    </row>
    <row r="33" spans="1:6" x14ac:dyDescent="0.35">
      <c r="A33" s="1" t="s">
        <v>47</v>
      </c>
      <c r="B33" s="3">
        <v>20</v>
      </c>
      <c r="C33" s="3">
        <v>20</v>
      </c>
      <c r="D33" s="1"/>
      <c r="F33" s="33"/>
    </row>
    <row r="34" spans="1:6" x14ac:dyDescent="0.35">
      <c r="A34" s="1"/>
      <c r="B34" s="37">
        <f>B30*B31*B32*B33</f>
        <v>7650</v>
      </c>
      <c r="C34" s="37">
        <f>C30*C31*C32*C33</f>
        <v>6300</v>
      </c>
      <c r="D34" s="1"/>
      <c r="F34" s="33"/>
    </row>
    <row r="35" spans="1:6" x14ac:dyDescent="0.35">
      <c r="A35" s="1"/>
      <c r="B35" s="3"/>
      <c r="C35" s="3"/>
      <c r="D35" s="1"/>
      <c r="F35" s="33"/>
    </row>
    <row r="36" spans="1:6" x14ac:dyDescent="0.35">
      <c r="A36" s="35" t="s">
        <v>93</v>
      </c>
      <c r="B36" s="38" t="s">
        <v>46</v>
      </c>
      <c r="C36" s="36" t="s">
        <v>45</v>
      </c>
      <c r="D36" s="36" t="s">
        <v>94</v>
      </c>
      <c r="F36" s="33"/>
    </row>
    <row r="37" spans="1:6" x14ac:dyDescent="0.35">
      <c r="A37" s="1" t="s">
        <v>41</v>
      </c>
      <c r="B37" s="34">
        <v>19</v>
      </c>
      <c r="C37" s="34">
        <v>16</v>
      </c>
      <c r="D37" s="1">
        <f>B37-C37</f>
        <v>3</v>
      </c>
      <c r="F37" s="33"/>
    </row>
    <row r="38" spans="1:6" x14ac:dyDescent="0.35">
      <c r="A38" s="1" t="s">
        <v>43</v>
      </c>
      <c r="B38" s="3">
        <v>7.5</v>
      </c>
      <c r="C38" s="3">
        <v>7.5</v>
      </c>
      <c r="D38" s="1"/>
      <c r="F38" s="33"/>
    </row>
    <row r="39" spans="1:6" x14ac:dyDescent="0.35">
      <c r="A39" s="1" t="s">
        <v>44</v>
      </c>
      <c r="B39" s="3">
        <v>1</v>
      </c>
      <c r="C39" s="3">
        <v>1</v>
      </c>
      <c r="D39" s="1"/>
      <c r="F39" s="33"/>
    </row>
    <row r="40" spans="1:6" x14ac:dyDescent="0.35">
      <c r="A40" s="1" t="s">
        <v>47</v>
      </c>
      <c r="B40" s="3">
        <v>10</v>
      </c>
      <c r="C40" s="3">
        <v>10</v>
      </c>
      <c r="D40" s="1"/>
      <c r="F40" s="33"/>
    </row>
    <row r="41" spans="1:6" x14ac:dyDescent="0.35">
      <c r="A41" s="1"/>
      <c r="B41" s="37">
        <f>B37*B38*B39*B40</f>
        <v>1425</v>
      </c>
      <c r="C41" s="37">
        <f>C37*C38*C39*C40</f>
        <v>1200</v>
      </c>
      <c r="D41" s="1"/>
      <c r="F41" s="33"/>
    </row>
    <row r="42" spans="1:6" x14ac:dyDescent="0.35">
      <c r="B42" s="33"/>
      <c r="C42" s="33"/>
      <c r="F42" s="33"/>
    </row>
    <row r="43" spans="1:6" x14ac:dyDescent="0.35">
      <c r="A43" s="35" t="s">
        <v>49</v>
      </c>
      <c r="B43" s="38" t="s">
        <v>46</v>
      </c>
      <c r="C43" s="36" t="s">
        <v>45</v>
      </c>
      <c r="D43" s="36" t="s">
        <v>94</v>
      </c>
      <c r="F43" s="33"/>
    </row>
    <row r="44" spans="1:6" x14ac:dyDescent="0.35">
      <c r="A44" s="1" t="s">
        <v>41</v>
      </c>
      <c r="B44" s="34">
        <v>15</v>
      </c>
      <c r="C44" s="34">
        <v>12</v>
      </c>
      <c r="D44" s="1">
        <f>B44-C44</f>
        <v>3</v>
      </c>
      <c r="F44" s="33"/>
    </row>
    <row r="45" spans="1:6" x14ac:dyDescent="0.35">
      <c r="A45" s="1" t="s">
        <v>43</v>
      </c>
      <c r="B45" s="3">
        <v>7.5</v>
      </c>
      <c r="C45" s="3">
        <v>7.5</v>
      </c>
      <c r="D45" s="1"/>
      <c r="F45" s="33"/>
    </row>
    <row r="46" spans="1:6" x14ac:dyDescent="0.35">
      <c r="A46" s="1" t="s">
        <v>44</v>
      </c>
      <c r="B46" s="3">
        <v>3</v>
      </c>
      <c r="C46" s="3">
        <v>3</v>
      </c>
      <c r="D46" s="1"/>
      <c r="F46" s="33"/>
    </row>
    <row r="47" spans="1:6" x14ac:dyDescent="0.35">
      <c r="A47" s="1" t="s">
        <v>47</v>
      </c>
      <c r="B47" s="3">
        <v>10</v>
      </c>
      <c r="C47" s="3">
        <v>10</v>
      </c>
      <c r="D47" s="1"/>
      <c r="F47" s="33"/>
    </row>
    <row r="48" spans="1:6" x14ac:dyDescent="0.35">
      <c r="A48" s="1"/>
      <c r="B48" s="37">
        <f>B44*B45*B46*B47</f>
        <v>3375</v>
      </c>
      <c r="C48" s="37">
        <f>C44*C45*C46*C47</f>
        <v>2700</v>
      </c>
      <c r="D48" s="1"/>
      <c r="F48" s="33"/>
    </row>
    <row r="49" spans="1:6" x14ac:dyDescent="0.35">
      <c r="A49" s="1"/>
      <c r="B49" s="3"/>
      <c r="C49" s="3"/>
      <c r="D49" s="1"/>
      <c r="F49" s="33"/>
    </row>
    <row r="50" spans="1:6" x14ac:dyDescent="0.35">
      <c r="A50" s="35" t="s">
        <v>50</v>
      </c>
      <c r="B50" s="38" t="s">
        <v>46</v>
      </c>
      <c r="C50" s="36" t="s">
        <v>45</v>
      </c>
      <c r="D50" s="36" t="s">
        <v>94</v>
      </c>
      <c r="F50" s="33"/>
    </row>
    <row r="51" spans="1:6" x14ac:dyDescent="0.35">
      <c r="A51" s="1" t="s">
        <v>41</v>
      </c>
      <c r="B51" s="34">
        <v>17</v>
      </c>
      <c r="C51" s="34">
        <v>14</v>
      </c>
      <c r="D51" s="1">
        <f>B51-C51</f>
        <v>3</v>
      </c>
      <c r="F51" s="33"/>
    </row>
    <row r="52" spans="1:6" x14ac:dyDescent="0.35">
      <c r="A52" s="1" t="s">
        <v>43</v>
      </c>
      <c r="B52" s="3">
        <v>7.5</v>
      </c>
      <c r="C52" s="3">
        <v>7.5</v>
      </c>
      <c r="D52" s="1"/>
      <c r="F52" s="33"/>
    </row>
    <row r="53" spans="1:6" x14ac:dyDescent="0.35">
      <c r="A53" s="1" t="s">
        <v>44</v>
      </c>
      <c r="B53" s="3">
        <v>1</v>
      </c>
      <c r="C53" s="3">
        <v>1</v>
      </c>
      <c r="D53" s="1"/>
      <c r="F53" s="33"/>
    </row>
    <row r="54" spans="1:6" x14ac:dyDescent="0.35">
      <c r="A54" s="1" t="s">
        <v>47</v>
      </c>
      <c r="B54" s="3">
        <v>10</v>
      </c>
      <c r="C54" s="3">
        <v>10</v>
      </c>
      <c r="D54" s="1"/>
      <c r="F54" s="33"/>
    </row>
    <row r="55" spans="1:6" x14ac:dyDescent="0.35">
      <c r="A55" s="1"/>
      <c r="B55" s="37">
        <f>B51*B52*B53*B54</f>
        <v>1275</v>
      </c>
      <c r="C55" s="37">
        <f>C51*C52*C53*C54</f>
        <v>1050</v>
      </c>
      <c r="D55" s="1"/>
      <c r="F55" s="33"/>
    </row>
    <row r="56" spans="1:6" x14ac:dyDescent="0.35">
      <c r="B56" s="33"/>
      <c r="C56" s="33"/>
      <c r="F56" s="33"/>
    </row>
    <row r="57" spans="1:6" x14ac:dyDescent="0.35">
      <c r="A57" s="32" t="s">
        <v>95</v>
      </c>
      <c r="B57" s="32"/>
      <c r="C57" s="32"/>
      <c r="F57" s="39" t="s">
        <v>96</v>
      </c>
    </row>
    <row r="58" spans="1:6" x14ac:dyDescent="0.35">
      <c r="A58" s="35" t="s">
        <v>49</v>
      </c>
      <c r="B58" s="38" t="s">
        <v>46</v>
      </c>
      <c r="C58" s="36" t="s">
        <v>45</v>
      </c>
      <c r="D58" s="36" t="s">
        <v>94</v>
      </c>
      <c r="F58" s="40">
        <f>C63+C70+C77+C84</f>
        <v>10950</v>
      </c>
    </row>
    <row r="59" spans="1:6" x14ac:dyDescent="0.35">
      <c r="A59" s="1" t="s">
        <v>41</v>
      </c>
      <c r="B59" s="34">
        <v>17</v>
      </c>
      <c r="C59" s="34">
        <v>14</v>
      </c>
      <c r="D59" s="1">
        <f>B59-C59</f>
        <v>3</v>
      </c>
    </row>
    <row r="60" spans="1:6" x14ac:dyDescent="0.35">
      <c r="A60" s="1" t="s">
        <v>43</v>
      </c>
      <c r="B60" s="3">
        <v>7.5</v>
      </c>
      <c r="C60" s="3">
        <v>7.5</v>
      </c>
      <c r="D60" s="1"/>
    </row>
    <row r="61" spans="1:6" x14ac:dyDescent="0.35">
      <c r="A61" s="1" t="s">
        <v>44</v>
      </c>
      <c r="B61" s="3">
        <v>3</v>
      </c>
      <c r="C61" s="3">
        <v>3</v>
      </c>
      <c r="D61" s="1"/>
    </row>
    <row r="62" spans="1:6" x14ac:dyDescent="0.35">
      <c r="A62" s="1" t="s">
        <v>47</v>
      </c>
      <c r="B62" s="3">
        <v>15</v>
      </c>
      <c r="C62" s="3">
        <v>15</v>
      </c>
      <c r="D62" s="1"/>
    </row>
    <row r="63" spans="1:6" x14ac:dyDescent="0.35">
      <c r="A63" s="1"/>
      <c r="B63" s="37">
        <f>B59*B60*B61*B62</f>
        <v>5737.5</v>
      </c>
      <c r="C63" s="37">
        <f>C59*C60*C61*C62</f>
        <v>4725</v>
      </c>
      <c r="D63" s="1"/>
    </row>
    <row r="64" spans="1:6" x14ac:dyDescent="0.35">
      <c r="A64" s="1"/>
      <c r="B64" s="3"/>
      <c r="C64" s="3"/>
      <c r="D64" s="1"/>
    </row>
    <row r="65" spans="1:4" x14ac:dyDescent="0.35">
      <c r="A65" s="35" t="s">
        <v>50</v>
      </c>
      <c r="B65" s="38" t="s">
        <v>46</v>
      </c>
      <c r="C65" s="36" t="s">
        <v>45</v>
      </c>
      <c r="D65" s="36" t="s">
        <v>94</v>
      </c>
    </row>
    <row r="66" spans="1:4" x14ac:dyDescent="0.35">
      <c r="A66" s="1" t="s">
        <v>41</v>
      </c>
      <c r="B66" s="34">
        <v>19</v>
      </c>
      <c r="C66" s="34">
        <v>16</v>
      </c>
      <c r="D66" s="1">
        <f>B66-C66</f>
        <v>3</v>
      </c>
    </row>
    <row r="67" spans="1:4" x14ac:dyDescent="0.35">
      <c r="A67" s="1" t="s">
        <v>43</v>
      </c>
      <c r="B67" s="3">
        <v>7.5</v>
      </c>
      <c r="C67" s="3">
        <v>7.5</v>
      </c>
      <c r="D67" s="1"/>
    </row>
    <row r="68" spans="1:4" x14ac:dyDescent="0.35">
      <c r="A68" s="1" t="s">
        <v>44</v>
      </c>
      <c r="B68" s="3">
        <v>1</v>
      </c>
      <c r="C68" s="3">
        <v>1</v>
      </c>
      <c r="D68" s="1"/>
    </row>
    <row r="69" spans="1:4" x14ac:dyDescent="0.35">
      <c r="A69" s="1" t="s">
        <v>47</v>
      </c>
      <c r="B69" s="3">
        <v>5</v>
      </c>
      <c r="C69" s="3">
        <v>5</v>
      </c>
      <c r="D69" s="1"/>
    </row>
    <row r="70" spans="1:4" x14ac:dyDescent="0.35">
      <c r="A70" s="1"/>
      <c r="B70" s="37">
        <f>B66*B67*B68*B69</f>
        <v>712.5</v>
      </c>
      <c r="C70" s="37">
        <f>C66*C67*C68*C69</f>
        <v>600</v>
      </c>
      <c r="D70" s="1"/>
    </row>
    <row r="71" spans="1:4" x14ac:dyDescent="0.35">
      <c r="B71" s="33"/>
      <c r="C71" s="33"/>
    </row>
    <row r="72" spans="1:4" x14ac:dyDescent="0.35">
      <c r="A72" s="35" t="s">
        <v>49</v>
      </c>
      <c r="B72" s="38" t="s">
        <v>46</v>
      </c>
      <c r="C72" s="36" t="s">
        <v>45</v>
      </c>
      <c r="D72" s="36" t="s">
        <v>94</v>
      </c>
    </row>
    <row r="73" spans="1:4" x14ac:dyDescent="0.35">
      <c r="A73" s="1" t="s">
        <v>41</v>
      </c>
      <c r="B73" s="34">
        <v>15</v>
      </c>
      <c r="C73" s="34">
        <v>12</v>
      </c>
      <c r="D73" s="1">
        <f>B73-C73</f>
        <v>3</v>
      </c>
    </row>
    <row r="74" spans="1:4" x14ac:dyDescent="0.35">
      <c r="A74" s="1" t="s">
        <v>43</v>
      </c>
      <c r="B74" s="3">
        <v>7.5</v>
      </c>
      <c r="C74" s="3">
        <v>7.5</v>
      </c>
      <c r="D74" s="1"/>
    </row>
    <row r="75" spans="1:4" x14ac:dyDescent="0.35">
      <c r="A75" s="1" t="s">
        <v>44</v>
      </c>
      <c r="B75" s="3">
        <v>3</v>
      </c>
      <c r="C75" s="3">
        <v>3</v>
      </c>
      <c r="D75" s="1"/>
    </row>
    <row r="76" spans="1:4" x14ac:dyDescent="0.35">
      <c r="A76" s="1" t="s">
        <v>47</v>
      </c>
      <c r="B76" s="3">
        <v>15</v>
      </c>
      <c r="C76" s="3">
        <v>15</v>
      </c>
      <c r="D76" s="1"/>
    </row>
    <row r="77" spans="1:4" x14ac:dyDescent="0.35">
      <c r="A77" s="1"/>
      <c r="B77" s="37">
        <f>B73*B74*B75*B76</f>
        <v>5062.5</v>
      </c>
      <c r="C77" s="37">
        <f>C73*C74*C75*C76</f>
        <v>4050</v>
      </c>
      <c r="D77" s="1"/>
    </row>
    <row r="78" spans="1:4" x14ac:dyDescent="0.35">
      <c r="A78" s="1"/>
      <c r="B78" s="3"/>
      <c r="C78" s="3"/>
      <c r="D78" s="1"/>
    </row>
    <row r="79" spans="1:4" x14ac:dyDescent="0.35">
      <c r="A79" s="35" t="s">
        <v>50</v>
      </c>
      <c r="B79" s="38" t="s">
        <v>46</v>
      </c>
      <c r="C79" s="36" t="s">
        <v>45</v>
      </c>
      <c r="D79" s="36" t="s">
        <v>94</v>
      </c>
    </row>
    <row r="80" spans="1:4" x14ac:dyDescent="0.35">
      <c r="A80" s="1" t="s">
        <v>41</v>
      </c>
      <c r="B80" s="34">
        <v>17</v>
      </c>
      <c r="C80" s="34">
        <v>14</v>
      </c>
      <c r="D80" s="1">
        <f>B80-C80</f>
        <v>3</v>
      </c>
    </row>
    <row r="81" spans="1:4" x14ac:dyDescent="0.35">
      <c r="A81" s="1" t="s">
        <v>43</v>
      </c>
      <c r="B81" s="3">
        <v>7.5</v>
      </c>
      <c r="C81" s="3">
        <v>7.5</v>
      </c>
      <c r="D81" s="1"/>
    </row>
    <row r="82" spans="1:4" x14ac:dyDescent="0.35">
      <c r="A82" s="1" t="s">
        <v>44</v>
      </c>
      <c r="B82" s="3">
        <v>1</v>
      </c>
      <c r="C82" s="3">
        <v>1</v>
      </c>
      <c r="D82" s="1"/>
    </row>
    <row r="83" spans="1:4" x14ac:dyDescent="0.35">
      <c r="A83" s="1" t="s">
        <v>47</v>
      </c>
      <c r="B83" s="3">
        <v>15</v>
      </c>
      <c r="C83" s="3">
        <v>15</v>
      </c>
      <c r="D83" s="1"/>
    </row>
    <row r="84" spans="1:4" x14ac:dyDescent="0.35">
      <c r="A84" s="1"/>
      <c r="B84" s="37">
        <f>B80*B81*B82*B83</f>
        <v>1912.5</v>
      </c>
      <c r="C84" s="37">
        <f>C80*C81*C82*C83</f>
        <v>1575</v>
      </c>
      <c r="D84" s="1"/>
    </row>
  </sheetData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90" zoomScaleNormal="90" workbookViewId="0">
      <selection activeCell="N4" sqref="N4"/>
    </sheetView>
  </sheetViews>
  <sheetFormatPr defaultRowHeight="14.5" x14ac:dyDescent="0.35"/>
  <cols>
    <col min="1" max="1" width="33.453125" customWidth="1"/>
    <col min="2" max="9" width="10.81640625" customWidth="1"/>
    <col min="10" max="10" width="12.54296875" customWidth="1"/>
    <col min="11" max="11" width="12.81640625" customWidth="1"/>
    <col min="12" max="12" width="12.453125" customWidth="1"/>
    <col min="13" max="13" width="11.81640625" customWidth="1"/>
    <col min="14" max="14" width="15" customWidth="1"/>
  </cols>
  <sheetData>
    <row r="1" spans="1:14" ht="21" x14ac:dyDescent="0.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35">
      <c r="A2" s="5"/>
      <c r="B2" s="59">
        <v>46388</v>
      </c>
      <c r="C2" s="59">
        <v>46419</v>
      </c>
      <c r="D2" s="59">
        <v>46447</v>
      </c>
      <c r="E2" s="59">
        <v>46478</v>
      </c>
      <c r="F2" s="59">
        <v>46508</v>
      </c>
      <c r="G2" s="59">
        <v>46539</v>
      </c>
      <c r="H2" s="59">
        <v>46569</v>
      </c>
      <c r="I2" s="59">
        <v>46600</v>
      </c>
      <c r="J2" s="59">
        <v>46631</v>
      </c>
      <c r="K2" s="59">
        <v>46661</v>
      </c>
      <c r="L2" s="59">
        <v>46692</v>
      </c>
      <c r="M2" s="59">
        <v>46722</v>
      </c>
      <c r="N2" s="60" t="s">
        <v>73</v>
      </c>
    </row>
    <row r="3" spans="1:14" x14ac:dyDescent="0.35">
      <c r="A3" s="14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/>
    </row>
    <row r="4" spans="1:14" x14ac:dyDescent="0.35">
      <c r="A4" s="17" t="s">
        <v>66</v>
      </c>
      <c r="B4" s="19">
        <v>34197.924800000001</v>
      </c>
      <c r="C4" s="22">
        <v>41658.250000000022</v>
      </c>
      <c r="D4" s="19">
        <f>C25</f>
        <v>44239.580400000021</v>
      </c>
      <c r="E4" s="19">
        <f t="shared" ref="E4:M4" si="0">D25</f>
        <v>46468.91080000002</v>
      </c>
      <c r="F4" s="19">
        <f t="shared" si="0"/>
        <v>49050.241200000019</v>
      </c>
      <c r="G4" s="19">
        <f t="shared" si="0"/>
        <v>51631.571600000017</v>
      </c>
      <c r="H4" s="19">
        <f t="shared" si="0"/>
        <v>53662.902000000024</v>
      </c>
      <c r="I4" s="19">
        <f t="shared" si="0"/>
        <v>56046.23240000003</v>
      </c>
      <c r="J4" s="19">
        <f t="shared" si="0"/>
        <v>58627.562800000036</v>
      </c>
      <c r="K4" s="19">
        <f t="shared" si="0"/>
        <v>60856.893200000042</v>
      </c>
      <c r="L4" s="19">
        <f t="shared" si="0"/>
        <v>63438.223600000048</v>
      </c>
      <c r="M4" s="19">
        <f t="shared" si="0"/>
        <v>66019.554000000062</v>
      </c>
      <c r="N4" s="26">
        <v>68050.884400000068</v>
      </c>
    </row>
    <row r="5" spans="1:14" x14ac:dyDescent="0.35">
      <c r="A5" s="1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4" x14ac:dyDescent="0.35">
      <c r="A6" s="17" t="s">
        <v>67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x14ac:dyDescent="0.35">
      <c r="A7" s="9" t="s">
        <v>65</v>
      </c>
      <c r="B7" s="49"/>
      <c r="C7" s="49"/>
      <c r="D7" s="49"/>
      <c r="E7" s="49"/>
      <c r="F7" s="49"/>
      <c r="G7" s="50"/>
      <c r="H7" s="50"/>
      <c r="I7" s="49"/>
      <c r="J7" s="49"/>
      <c r="K7" s="49"/>
      <c r="L7" s="49"/>
      <c r="M7" s="49"/>
      <c r="N7" s="51"/>
    </row>
    <row r="8" spans="1:14" x14ac:dyDescent="0.35">
      <c r="A8" s="5" t="s">
        <v>64</v>
      </c>
      <c r="B8" s="19">
        <v>12750</v>
      </c>
      <c r="C8" s="19">
        <v>12750</v>
      </c>
      <c r="D8" s="19">
        <v>12750</v>
      </c>
      <c r="E8" s="19">
        <v>12750</v>
      </c>
      <c r="F8" s="19">
        <v>12750</v>
      </c>
      <c r="G8" s="19">
        <v>9562.5</v>
      </c>
      <c r="H8" s="19">
        <v>9562.5</v>
      </c>
      <c r="I8" s="19">
        <v>12750</v>
      </c>
      <c r="J8" s="19">
        <v>12750</v>
      </c>
      <c r="K8" s="19">
        <v>12750</v>
      </c>
      <c r="L8" s="19">
        <v>12750</v>
      </c>
      <c r="M8" s="19">
        <v>9562.5</v>
      </c>
      <c r="N8" s="28">
        <f>SUM(B8:M8)</f>
        <v>143437.5</v>
      </c>
    </row>
    <row r="9" spans="1:14" x14ac:dyDescent="0.35">
      <c r="A9" s="5" t="s">
        <v>40</v>
      </c>
      <c r="B9" s="19">
        <v>1425</v>
      </c>
      <c r="C9" s="19">
        <v>1425</v>
      </c>
      <c r="D9" s="19">
        <v>1425</v>
      </c>
      <c r="E9" s="19">
        <v>1425</v>
      </c>
      <c r="F9" s="19">
        <v>1425</v>
      </c>
      <c r="G9" s="19">
        <v>712.5</v>
      </c>
      <c r="H9" s="19">
        <v>712.5</v>
      </c>
      <c r="I9" s="19">
        <v>1425</v>
      </c>
      <c r="J9" s="19">
        <v>1425</v>
      </c>
      <c r="K9" s="19">
        <v>1425</v>
      </c>
      <c r="L9" s="19">
        <v>1425</v>
      </c>
      <c r="M9" s="19">
        <v>712.5</v>
      </c>
      <c r="N9" s="28">
        <f t="shared" ref="N9:N13" si="1">SUM(B9:M9)</f>
        <v>14962.5</v>
      </c>
    </row>
    <row r="10" spans="1:14" x14ac:dyDescent="0.35">
      <c r="A10" s="9" t="s">
        <v>38</v>
      </c>
      <c r="B10" s="19"/>
      <c r="C10" s="19"/>
      <c r="D10" s="19"/>
      <c r="E10" s="19"/>
      <c r="F10" s="19"/>
      <c r="G10" s="21"/>
      <c r="H10" s="21"/>
      <c r="I10" s="19"/>
      <c r="J10" s="19"/>
      <c r="K10" s="19"/>
      <c r="L10" s="19"/>
      <c r="M10" s="20"/>
      <c r="N10" s="28"/>
    </row>
    <row r="11" spans="1:14" x14ac:dyDescent="0.35">
      <c r="A11" s="5" t="s">
        <v>39</v>
      </c>
      <c r="B11" s="19">
        <v>3375</v>
      </c>
      <c r="C11" s="19">
        <v>3375</v>
      </c>
      <c r="D11" s="19">
        <v>3375</v>
      </c>
      <c r="E11" s="19">
        <v>3375</v>
      </c>
      <c r="F11" s="19">
        <v>3375</v>
      </c>
      <c r="G11" s="19">
        <v>5062.5</v>
      </c>
      <c r="H11" s="19">
        <v>5062.5</v>
      </c>
      <c r="I11" s="19">
        <v>3375</v>
      </c>
      <c r="J11" s="19">
        <v>3375</v>
      </c>
      <c r="K11" s="19">
        <v>3375</v>
      </c>
      <c r="L11" s="19">
        <v>3375</v>
      </c>
      <c r="M11" s="19">
        <v>5062.5</v>
      </c>
      <c r="N11" s="28">
        <f t="shared" si="1"/>
        <v>45562.5</v>
      </c>
    </row>
    <row r="12" spans="1:14" x14ac:dyDescent="0.35">
      <c r="A12" s="5" t="s">
        <v>40</v>
      </c>
      <c r="B12" s="19">
        <v>1275</v>
      </c>
      <c r="C12" s="19">
        <v>1275</v>
      </c>
      <c r="D12" s="19">
        <v>1275</v>
      </c>
      <c r="E12" s="19">
        <v>1275</v>
      </c>
      <c r="F12" s="19">
        <v>1275</v>
      </c>
      <c r="G12" s="19">
        <v>1912.5</v>
      </c>
      <c r="H12" s="19">
        <v>1912.5</v>
      </c>
      <c r="I12" s="19">
        <v>1275</v>
      </c>
      <c r="J12" s="19">
        <v>1275</v>
      </c>
      <c r="K12" s="19">
        <v>1275</v>
      </c>
      <c r="L12" s="19">
        <v>1275</v>
      </c>
      <c r="M12" s="19">
        <v>1912.5</v>
      </c>
      <c r="N12" s="28">
        <f t="shared" si="1"/>
        <v>17212.5</v>
      </c>
    </row>
    <row r="13" spans="1:14" x14ac:dyDescent="0.35">
      <c r="A13" s="15" t="s">
        <v>68</v>
      </c>
      <c r="B13" s="46">
        <f>SUM(B8:B12)</f>
        <v>18825</v>
      </c>
      <c r="C13" s="46">
        <f t="shared" ref="C13:L13" si="2">SUM(C8:C12)</f>
        <v>18825</v>
      </c>
      <c r="D13" s="46">
        <f t="shared" si="2"/>
        <v>18825</v>
      </c>
      <c r="E13" s="46">
        <f t="shared" si="2"/>
        <v>18825</v>
      </c>
      <c r="F13" s="46">
        <f t="shared" si="2"/>
        <v>18825</v>
      </c>
      <c r="G13" s="46">
        <f t="shared" si="2"/>
        <v>17250</v>
      </c>
      <c r="H13" s="46">
        <f t="shared" si="2"/>
        <v>17250</v>
      </c>
      <c r="I13" s="46">
        <f t="shared" si="2"/>
        <v>18825</v>
      </c>
      <c r="J13" s="46">
        <f t="shared" si="2"/>
        <v>18825</v>
      </c>
      <c r="K13" s="46">
        <f t="shared" si="2"/>
        <v>18825</v>
      </c>
      <c r="L13" s="46">
        <f t="shared" si="2"/>
        <v>18825</v>
      </c>
      <c r="M13" s="46">
        <f t="shared" ref="M13" si="3">SUM(M8:M12)</f>
        <v>17250</v>
      </c>
      <c r="N13" s="29">
        <f t="shared" si="1"/>
        <v>221175</v>
      </c>
    </row>
    <row r="14" spans="1:14" x14ac:dyDescent="0.35">
      <c r="A14" s="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4" x14ac:dyDescent="0.35">
      <c r="A15" s="7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7"/>
    </row>
    <row r="16" spans="1:14" x14ac:dyDescent="0.35">
      <c r="A16" s="5" t="s">
        <v>45</v>
      </c>
      <c r="B16" s="19">
        <v>15450</v>
      </c>
      <c r="C16" s="19">
        <v>15450</v>
      </c>
      <c r="D16" s="19">
        <v>15450</v>
      </c>
      <c r="E16" s="19">
        <v>15450</v>
      </c>
      <c r="F16" s="19">
        <v>15450</v>
      </c>
      <c r="G16" s="19">
        <v>14100</v>
      </c>
      <c r="H16" s="19">
        <v>14100</v>
      </c>
      <c r="I16" s="19">
        <v>15450</v>
      </c>
      <c r="J16" s="19">
        <v>15450</v>
      </c>
      <c r="K16" s="19">
        <v>15450</v>
      </c>
      <c r="L16" s="19">
        <v>15450</v>
      </c>
      <c r="M16" s="19">
        <v>14100</v>
      </c>
      <c r="N16" s="28">
        <f>SUM(B16:M16)</f>
        <v>181350</v>
      </c>
    </row>
    <row r="17" spans="1:14" x14ac:dyDescent="0.35">
      <c r="A17" s="5" t="s">
        <v>6</v>
      </c>
      <c r="B17" s="23">
        <v>75</v>
      </c>
      <c r="C17" s="23">
        <v>75</v>
      </c>
      <c r="D17" s="23">
        <v>75</v>
      </c>
      <c r="E17" s="23">
        <v>75</v>
      </c>
      <c r="F17" s="23">
        <v>75</v>
      </c>
      <c r="G17" s="23">
        <v>75</v>
      </c>
      <c r="H17" s="23">
        <v>75</v>
      </c>
      <c r="I17" s="23">
        <v>75</v>
      </c>
      <c r="J17" s="23">
        <v>75</v>
      </c>
      <c r="K17" s="23">
        <v>75</v>
      </c>
      <c r="L17" s="23">
        <v>75</v>
      </c>
      <c r="M17" s="23">
        <v>75</v>
      </c>
      <c r="N17" s="28">
        <f t="shared" ref="N17:N22" si="4">SUM(B17:M17)</f>
        <v>900</v>
      </c>
    </row>
    <row r="18" spans="1:14" x14ac:dyDescent="0.35">
      <c r="A18" s="5" t="s">
        <v>34</v>
      </c>
      <c r="B18" s="23">
        <v>50</v>
      </c>
      <c r="C18" s="23">
        <v>50</v>
      </c>
      <c r="D18" s="23">
        <v>50</v>
      </c>
      <c r="E18" s="23">
        <v>50</v>
      </c>
      <c r="F18" s="23">
        <v>50</v>
      </c>
      <c r="G18" s="23">
        <v>50</v>
      </c>
      <c r="H18" s="23">
        <v>50</v>
      </c>
      <c r="I18" s="23">
        <v>50</v>
      </c>
      <c r="J18" s="23">
        <v>50</v>
      </c>
      <c r="K18" s="23">
        <v>50</v>
      </c>
      <c r="L18" s="23">
        <v>50</v>
      </c>
      <c r="M18" s="23">
        <v>50</v>
      </c>
      <c r="N18" s="28">
        <f t="shared" si="4"/>
        <v>600</v>
      </c>
    </row>
    <row r="19" spans="1:14" ht="29" x14ac:dyDescent="0.35">
      <c r="A19" s="11" t="s">
        <v>53</v>
      </c>
      <c r="B19" s="20"/>
      <c r="C19" s="20"/>
      <c r="D19" s="23">
        <v>400</v>
      </c>
      <c r="E19" s="23"/>
      <c r="F19" s="23"/>
      <c r="G19" s="23">
        <v>400</v>
      </c>
      <c r="H19" s="23"/>
      <c r="I19" s="23"/>
      <c r="J19" s="23">
        <v>400</v>
      </c>
      <c r="K19" s="23"/>
      <c r="L19" s="23"/>
      <c r="M19" s="23">
        <v>400</v>
      </c>
      <c r="N19" s="28">
        <f t="shared" si="4"/>
        <v>1600</v>
      </c>
    </row>
    <row r="20" spans="1:14" x14ac:dyDescent="0.35">
      <c r="A20" s="11" t="s">
        <v>56</v>
      </c>
      <c r="B20" s="20">
        <v>266.67</v>
      </c>
      <c r="C20" s="20">
        <v>266.67</v>
      </c>
      <c r="D20" s="20">
        <v>266.67</v>
      </c>
      <c r="E20" s="20">
        <v>266.67</v>
      </c>
      <c r="F20" s="20">
        <v>266.67</v>
      </c>
      <c r="G20" s="20">
        <v>266.67</v>
      </c>
      <c r="H20" s="20">
        <v>266.67</v>
      </c>
      <c r="I20" s="20">
        <v>266.67</v>
      </c>
      <c r="J20" s="20">
        <v>266.67</v>
      </c>
      <c r="K20" s="20">
        <v>266.67</v>
      </c>
      <c r="L20" s="20">
        <v>266.67</v>
      </c>
      <c r="M20" s="20">
        <v>266.67</v>
      </c>
      <c r="N20" s="28">
        <f>SUM(B20:M20)</f>
        <v>3200.0400000000004</v>
      </c>
    </row>
    <row r="21" spans="1:14" x14ac:dyDescent="0.35">
      <c r="A21" s="11" t="s">
        <v>98</v>
      </c>
      <c r="B21" s="20">
        <v>351.99959999999999</v>
      </c>
      <c r="C21" s="20">
        <v>351.99959999999999</v>
      </c>
      <c r="D21" s="20">
        <v>303.99959999999999</v>
      </c>
      <c r="E21" s="20">
        <v>351.99959999999999</v>
      </c>
      <c r="F21" s="20">
        <v>351.99959999999999</v>
      </c>
      <c r="G21" s="20">
        <v>276.99959999999999</v>
      </c>
      <c r="H21" s="20">
        <v>324.99959999999999</v>
      </c>
      <c r="I21" s="20">
        <v>351.99959999999999</v>
      </c>
      <c r="J21" s="20">
        <v>303.99959999999999</v>
      </c>
      <c r="K21" s="20">
        <v>351.99959999999999</v>
      </c>
      <c r="L21" s="20">
        <v>351.99959999999999</v>
      </c>
      <c r="M21" s="20">
        <v>276.99959999999999</v>
      </c>
      <c r="N21" s="28">
        <f>SUM(B21:M21)</f>
        <v>3950.9952000000008</v>
      </c>
    </row>
    <row r="22" spans="1:14" x14ac:dyDescent="0.35">
      <c r="A22" s="5" t="s">
        <v>52</v>
      </c>
      <c r="B22" s="23">
        <v>50</v>
      </c>
      <c r="C22" s="23">
        <v>50</v>
      </c>
      <c r="D22" s="23">
        <v>50</v>
      </c>
      <c r="E22" s="23">
        <v>50</v>
      </c>
      <c r="F22" s="23">
        <v>50</v>
      </c>
      <c r="G22" s="23">
        <v>50</v>
      </c>
      <c r="H22" s="23">
        <v>50</v>
      </c>
      <c r="I22" s="23">
        <v>50</v>
      </c>
      <c r="J22" s="23">
        <v>50</v>
      </c>
      <c r="K22" s="23">
        <v>50</v>
      </c>
      <c r="L22" s="23">
        <v>50</v>
      </c>
      <c r="M22" s="23">
        <v>50</v>
      </c>
      <c r="N22" s="28">
        <f t="shared" si="4"/>
        <v>600</v>
      </c>
    </row>
    <row r="23" spans="1:14" x14ac:dyDescent="0.35">
      <c r="A23" s="15" t="s">
        <v>18</v>
      </c>
      <c r="B23" s="46">
        <f>SUM(B16:B22)</f>
        <v>16243.669599999999</v>
      </c>
      <c r="C23" s="46">
        <f t="shared" ref="C23:N23" si="5">SUM(C16:C22)</f>
        <v>16243.669599999999</v>
      </c>
      <c r="D23" s="46">
        <f t="shared" si="5"/>
        <v>16595.669600000001</v>
      </c>
      <c r="E23" s="46">
        <f t="shared" si="5"/>
        <v>16243.669599999999</v>
      </c>
      <c r="F23" s="46">
        <f t="shared" si="5"/>
        <v>16243.669599999999</v>
      </c>
      <c r="G23" s="46">
        <f t="shared" si="5"/>
        <v>15218.669599999999</v>
      </c>
      <c r="H23" s="46">
        <f t="shared" si="5"/>
        <v>14866.669599999999</v>
      </c>
      <c r="I23" s="46">
        <f t="shared" si="5"/>
        <v>16243.669599999999</v>
      </c>
      <c r="J23" s="46">
        <f t="shared" si="5"/>
        <v>16595.669600000001</v>
      </c>
      <c r="K23" s="46">
        <f t="shared" si="5"/>
        <v>16243.669599999999</v>
      </c>
      <c r="L23" s="46">
        <f t="shared" si="5"/>
        <v>16243.669599999999</v>
      </c>
      <c r="M23" s="46">
        <f t="shared" si="5"/>
        <v>15218.669599999999</v>
      </c>
      <c r="N23" s="29">
        <f t="shared" si="5"/>
        <v>192201.03520000001</v>
      </c>
    </row>
    <row r="24" spans="1:14" x14ac:dyDescent="0.35">
      <c r="A24" s="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x14ac:dyDescent="0.35">
      <c r="A25" s="7" t="s">
        <v>69</v>
      </c>
      <c r="B25" s="22">
        <f>B4+B13-B23</f>
        <v>36779.2552</v>
      </c>
      <c r="C25" s="22">
        <f t="shared" ref="C25:M25" si="6">C4+C13-C23</f>
        <v>44239.580400000021</v>
      </c>
      <c r="D25" s="22">
        <f t="shared" si="6"/>
        <v>46468.91080000002</v>
      </c>
      <c r="E25" s="22">
        <f t="shared" si="6"/>
        <v>49050.241200000019</v>
      </c>
      <c r="F25" s="22">
        <f t="shared" si="6"/>
        <v>51631.571600000017</v>
      </c>
      <c r="G25" s="22">
        <f t="shared" si="6"/>
        <v>53662.902000000024</v>
      </c>
      <c r="H25" s="22">
        <f t="shared" si="6"/>
        <v>56046.23240000003</v>
      </c>
      <c r="I25" s="22">
        <f t="shared" si="6"/>
        <v>58627.562800000036</v>
      </c>
      <c r="J25" s="22">
        <f t="shared" si="6"/>
        <v>60856.893200000042</v>
      </c>
      <c r="K25" s="22">
        <f t="shared" si="6"/>
        <v>63438.223600000048</v>
      </c>
      <c r="L25" s="22">
        <f t="shared" si="6"/>
        <v>66019.554000000062</v>
      </c>
      <c r="M25" s="22">
        <f t="shared" si="6"/>
        <v>68050.884400000068</v>
      </c>
      <c r="N25" s="28">
        <v>68050.884400000068</v>
      </c>
    </row>
    <row r="26" spans="1:14" x14ac:dyDescent="0.35">
      <c r="A26" s="58" t="s">
        <v>70</v>
      </c>
      <c r="B26" s="46">
        <f>B25-B4</f>
        <v>2581.3303999999989</v>
      </c>
      <c r="C26" s="46">
        <f t="shared" ref="C26:M26" si="7">C25-C4</f>
        <v>2581.3303999999989</v>
      </c>
      <c r="D26" s="46">
        <f t="shared" si="7"/>
        <v>2229.3303999999989</v>
      </c>
      <c r="E26" s="46">
        <f t="shared" si="7"/>
        <v>2581.3303999999989</v>
      </c>
      <c r="F26" s="46">
        <f t="shared" si="7"/>
        <v>2581.3303999999989</v>
      </c>
      <c r="G26" s="46">
        <f t="shared" si="7"/>
        <v>2031.3304000000062</v>
      </c>
      <c r="H26" s="46">
        <f t="shared" si="7"/>
        <v>2383.3304000000062</v>
      </c>
      <c r="I26" s="46">
        <f t="shared" si="7"/>
        <v>2581.3304000000062</v>
      </c>
      <c r="J26" s="46">
        <f t="shared" si="7"/>
        <v>2229.3304000000062</v>
      </c>
      <c r="K26" s="46">
        <f t="shared" si="7"/>
        <v>2581.3304000000062</v>
      </c>
      <c r="L26" s="46">
        <f t="shared" si="7"/>
        <v>2581.3304000000135</v>
      </c>
      <c r="M26" s="46">
        <f t="shared" si="7"/>
        <v>2031.3304000000062</v>
      </c>
      <c r="N26" s="29">
        <f>SUM(B26:M26)</f>
        <v>28973.964800000045</v>
      </c>
    </row>
    <row r="28" spans="1:14" x14ac:dyDescent="0.35">
      <c r="N28" s="30"/>
    </row>
    <row r="29" spans="1:14" x14ac:dyDescent="0.35">
      <c r="A29" s="35" t="s">
        <v>92</v>
      </c>
      <c r="B29" s="36" t="s">
        <v>46</v>
      </c>
      <c r="C29" s="36" t="s">
        <v>45</v>
      </c>
      <c r="D29" s="36" t="s">
        <v>94</v>
      </c>
      <c r="F29" s="39" t="s">
        <v>96</v>
      </c>
    </row>
    <row r="30" spans="1:14" x14ac:dyDescent="0.35">
      <c r="A30" s="1" t="s">
        <v>41</v>
      </c>
      <c r="B30" s="34">
        <v>17</v>
      </c>
      <c r="C30" s="34">
        <v>14</v>
      </c>
      <c r="D30" s="1">
        <f>B30-C30</f>
        <v>3</v>
      </c>
      <c r="F30" s="40">
        <f>C34+C41+C48+C55</f>
        <v>15450</v>
      </c>
    </row>
    <row r="31" spans="1:14" x14ac:dyDescent="0.35">
      <c r="A31" s="1" t="s">
        <v>43</v>
      </c>
      <c r="B31" s="3">
        <v>7.5</v>
      </c>
      <c r="C31" s="3">
        <v>7.5</v>
      </c>
      <c r="D31" s="1"/>
      <c r="F31" s="33"/>
    </row>
    <row r="32" spans="1:14" x14ac:dyDescent="0.35">
      <c r="A32" s="1" t="s">
        <v>44</v>
      </c>
      <c r="B32" s="3">
        <v>5</v>
      </c>
      <c r="C32" s="3">
        <v>5</v>
      </c>
      <c r="D32" s="1"/>
      <c r="F32" s="33"/>
    </row>
    <row r="33" spans="1:6" x14ac:dyDescent="0.35">
      <c r="A33" s="1" t="s">
        <v>47</v>
      </c>
      <c r="B33" s="3">
        <v>20</v>
      </c>
      <c r="C33" s="3">
        <v>20</v>
      </c>
      <c r="D33" s="1"/>
      <c r="F33" s="33"/>
    </row>
    <row r="34" spans="1:6" x14ac:dyDescent="0.35">
      <c r="A34" s="1"/>
      <c r="B34" s="37">
        <f>B30*B31*B32*B33</f>
        <v>12750</v>
      </c>
      <c r="C34" s="37">
        <f>C30*C31*C32*C33</f>
        <v>10500</v>
      </c>
      <c r="D34" s="1"/>
      <c r="F34" s="33"/>
    </row>
    <row r="35" spans="1:6" x14ac:dyDescent="0.35">
      <c r="A35" s="1"/>
      <c r="B35" s="3"/>
      <c r="C35" s="3"/>
      <c r="D35" s="1"/>
      <c r="F35" s="33"/>
    </row>
    <row r="36" spans="1:6" x14ac:dyDescent="0.35">
      <c r="A36" s="35" t="s">
        <v>93</v>
      </c>
      <c r="B36" s="38" t="s">
        <v>46</v>
      </c>
      <c r="C36" s="38" t="s">
        <v>45</v>
      </c>
      <c r="D36" s="36" t="s">
        <v>94</v>
      </c>
      <c r="F36" s="33"/>
    </row>
    <row r="37" spans="1:6" x14ac:dyDescent="0.35">
      <c r="A37" s="1" t="s">
        <v>41</v>
      </c>
      <c r="B37" s="34">
        <v>19</v>
      </c>
      <c r="C37" s="34">
        <v>16</v>
      </c>
      <c r="D37" s="1">
        <f>B37-C37</f>
        <v>3</v>
      </c>
      <c r="F37" s="33"/>
    </row>
    <row r="38" spans="1:6" x14ac:dyDescent="0.35">
      <c r="A38" s="1" t="s">
        <v>43</v>
      </c>
      <c r="B38" s="3">
        <v>7.5</v>
      </c>
      <c r="C38" s="3">
        <v>7.5</v>
      </c>
      <c r="D38" s="1"/>
      <c r="F38" s="33"/>
    </row>
    <row r="39" spans="1:6" x14ac:dyDescent="0.35">
      <c r="A39" s="1" t="s">
        <v>44</v>
      </c>
      <c r="B39" s="3">
        <v>1</v>
      </c>
      <c r="C39" s="3">
        <v>1</v>
      </c>
      <c r="D39" s="1"/>
      <c r="F39" s="33"/>
    </row>
    <row r="40" spans="1:6" x14ac:dyDescent="0.35">
      <c r="A40" s="1" t="s">
        <v>47</v>
      </c>
      <c r="B40" s="3">
        <v>10</v>
      </c>
      <c r="C40" s="3">
        <v>10</v>
      </c>
      <c r="D40" s="1"/>
      <c r="F40" s="33"/>
    </row>
    <row r="41" spans="1:6" x14ac:dyDescent="0.35">
      <c r="A41" s="1"/>
      <c r="B41" s="37">
        <f>B37*B38*B39*B40</f>
        <v>1425</v>
      </c>
      <c r="C41" s="37">
        <f>C37*C38*C39*C40</f>
        <v>1200</v>
      </c>
      <c r="D41" s="1"/>
      <c r="F41" s="33"/>
    </row>
    <row r="42" spans="1:6" x14ac:dyDescent="0.35">
      <c r="B42" s="33"/>
      <c r="C42" s="33"/>
      <c r="F42" s="33"/>
    </row>
    <row r="43" spans="1:6" x14ac:dyDescent="0.35">
      <c r="A43" s="35" t="s">
        <v>92</v>
      </c>
      <c r="B43" s="38" t="s">
        <v>46</v>
      </c>
      <c r="C43" s="38" t="s">
        <v>45</v>
      </c>
      <c r="D43" s="36" t="s">
        <v>94</v>
      </c>
      <c r="F43" s="33"/>
    </row>
    <row r="44" spans="1:6" x14ac:dyDescent="0.35">
      <c r="A44" s="1" t="s">
        <v>41</v>
      </c>
      <c r="B44" s="34">
        <v>15</v>
      </c>
      <c r="C44" s="34">
        <v>12</v>
      </c>
      <c r="D44" s="1">
        <f>B44-C44</f>
        <v>3</v>
      </c>
      <c r="F44" s="33"/>
    </row>
    <row r="45" spans="1:6" x14ac:dyDescent="0.35">
      <c r="A45" s="1" t="s">
        <v>43</v>
      </c>
      <c r="B45" s="3">
        <v>7.5</v>
      </c>
      <c r="C45" s="3">
        <v>7.5</v>
      </c>
      <c r="D45" s="1"/>
      <c r="F45" s="33"/>
    </row>
    <row r="46" spans="1:6" x14ac:dyDescent="0.35">
      <c r="A46" s="1" t="s">
        <v>44</v>
      </c>
      <c r="B46" s="3">
        <v>3</v>
      </c>
      <c r="C46" s="3">
        <v>3</v>
      </c>
      <c r="D46" s="1"/>
      <c r="F46" s="33"/>
    </row>
    <row r="47" spans="1:6" x14ac:dyDescent="0.35">
      <c r="A47" s="1" t="s">
        <v>47</v>
      </c>
      <c r="B47" s="3">
        <v>10</v>
      </c>
      <c r="C47" s="3">
        <v>10</v>
      </c>
      <c r="D47" s="1"/>
      <c r="F47" s="33"/>
    </row>
    <row r="48" spans="1:6" x14ac:dyDescent="0.35">
      <c r="A48" s="1"/>
      <c r="B48" s="37">
        <f>B44*B45*B46*B47</f>
        <v>3375</v>
      </c>
      <c r="C48" s="37">
        <f>C44*C45*C46*C47</f>
        <v>2700</v>
      </c>
      <c r="D48" s="1"/>
      <c r="F48" s="33"/>
    </row>
    <row r="49" spans="1:6" x14ac:dyDescent="0.35">
      <c r="A49" s="1"/>
      <c r="B49" s="3"/>
      <c r="C49" s="3"/>
      <c r="D49" s="1"/>
      <c r="F49" s="33"/>
    </row>
    <row r="50" spans="1:6" x14ac:dyDescent="0.35">
      <c r="A50" s="35" t="s">
        <v>93</v>
      </c>
      <c r="B50" s="38" t="s">
        <v>46</v>
      </c>
      <c r="C50" s="38" t="s">
        <v>45</v>
      </c>
      <c r="D50" s="36" t="s">
        <v>94</v>
      </c>
      <c r="F50" s="33"/>
    </row>
    <row r="51" spans="1:6" x14ac:dyDescent="0.35">
      <c r="A51" s="1" t="s">
        <v>41</v>
      </c>
      <c r="B51" s="34">
        <v>17</v>
      </c>
      <c r="C51" s="34">
        <v>14</v>
      </c>
      <c r="D51" s="1">
        <f>B51-C51</f>
        <v>3</v>
      </c>
      <c r="F51" s="33"/>
    </row>
    <row r="52" spans="1:6" x14ac:dyDescent="0.35">
      <c r="A52" s="1" t="s">
        <v>43</v>
      </c>
      <c r="B52" s="3">
        <v>7.5</v>
      </c>
      <c r="C52" s="3">
        <v>7.5</v>
      </c>
      <c r="D52" s="1"/>
      <c r="F52" s="33"/>
    </row>
    <row r="53" spans="1:6" x14ac:dyDescent="0.35">
      <c r="A53" s="1" t="s">
        <v>44</v>
      </c>
      <c r="B53" s="3">
        <v>1</v>
      </c>
      <c r="C53" s="3">
        <v>1</v>
      </c>
      <c r="D53" s="1"/>
      <c r="F53" s="33"/>
    </row>
    <row r="54" spans="1:6" x14ac:dyDescent="0.35">
      <c r="A54" s="1" t="s">
        <v>47</v>
      </c>
      <c r="B54" s="3">
        <v>10</v>
      </c>
      <c r="C54" s="3">
        <v>10</v>
      </c>
      <c r="D54" s="1"/>
      <c r="F54" s="33"/>
    </row>
    <row r="55" spans="1:6" x14ac:dyDescent="0.35">
      <c r="A55" s="1"/>
      <c r="B55" s="37">
        <f>B51*B52*B53*B54</f>
        <v>1275</v>
      </c>
      <c r="C55" s="37">
        <f>C51*C52*C53*C54</f>
        <v>1050</v>
      </c>
      <c r="D55" s="1"/>
      <c r="F55" s="33"/>
    </row>
    <row r="56" spans="1:6" x14ac:dyDescent="0.35">
      <c r="B56" s="33"/>
      <c r="C56" s="33"/>
      <c r="F56" s="33"/>
    </row>
    <row r="57" spans="1:6" x14ac:dyDescent="0.35">
      <c r="A57" s="32" t="s">
        <v>95</v>
      </c>
      <c r="B57" s="32"/>
      <c r="C57" s="32"/>
      <c r="F57" s="39" t="s">
        <v>96</v>
      </c>
    </row>
    <row r="58" spans="1:6" x14ac:dyDescent="0.35">
      <c r="A58" s="35" t="s">
        <v>92</v>
      </c>
      <c r="B58" s="38" t="s">
        <v>46</v>
      </c>
      <c r="C58" s="38" t="s">
        <v>45</v>
      </c>
      <c r="D58" s="36" t="s">
        <v>94</v>
      </c>
      <c r="F58" s="40">
        <f>C63+C70+C77+C84</f>
        <v>14100</v>
      </c>
    </row>
    <row r="59" spans="1:6" x14ac:dyDescent="0.35">
      <c r="A59" s="1" t="s">
        <v>41</v>
      </c>
      <c r="B59" s="34">
        <v>17</v>
      </c>
      <c r="C59" s="34">
        <v>14</v>
      </c>
      <c r="D59" s="1">
        <f>B59-C59</f>
        <v>3</v>
      </c>
    </row>
    <row r="60" spans="1:6" x14ac:dyDescent="0.35">
      <c r="A60" s="1" t="s">
        <v>43</v>
      </c>
      <c r="B60" s="3">
        <v>7.5</v>
      </c>
      <c r="C60" s="3">
        <v>7.5</v>
      </c>
      <c r="D60" s="1"/>
    </row>
    <row r="61" spans="1:6" x14ac:dyDescent="0.35">
      <c r="A61" s="1" t="s">
        <v>44</v>
      </c>
      <c r="B61" s="3">
        <v>5</v>
      </c>
      <c r="C61" s="3">
        <v>5</v>
      </c>
      <c r="D61" s="1"/>
    </row>
    <row r="62" spans="1:6" x14ac:dyDescent="0.35">
      <c r="A62" s="1" t="s">
        <v>47</v>
      </c>
      <c r="B62" s="3">
        <v>15</v>
      </c>
      <c r="C62" s="3">
        <v>15</v>
      </c>
      <c r="D62" s="1"/>
    </row>
    <row r="63" spans="1:6" x14ac:dyDescent="0.35">
      <c r="A63" s="1"/>
      <c r="B63" s="37">
        <f>B59*B60*B61*B62</f>
        <v>9562.5</v>
      </c>
      <c r="C63" s="37">
        <f>C59*C60*C61*C62</f>
        <v>7875</v>
      </c>
      <c r="D63" s="1"/>
    </row>
    <row r="64" spans="1:6" x14ac:dyDescent="0.35">
      <c r="A64" s="1"/>
      <c r="B64" s="3"/>
      <c r="C64" s="3"/>
      <c r="D64" s="1"/>
    </row>
    <row r="65" spans="1:4" x14ac:dyDescent="0.35">
      <c r="A65" s="35" t="s">
        <v>93</v>
      </c>
      <c r="B65" s="38" t="s">
        <v>46</v>
      </c>
      <c r="C65" s="38" t="s">
        <v>45</v>
      </c>
      <c r="D65" s="36" t="s">
        <v>94</v>
      </c>
    </row>
    <row r="66" spans="1:4" x14ac:dyDescent="0.35">
      <c r="A66" s="1" t="s">
        <v>41</v>
      </c>
      <c r="B66" s="34">
        <v>19</v>
      </c>
      <c r="C66" s="34">
        <v>16</v>
      </c>
      <c r="D66" s="1">
        <f>B66-C66</f>
        <v>3</v>
      </c>
    </row>
    <row r="67" spans="1:4" x14ac:dyDescent="0.35">
      <c r="A67" s="1" t="s">
        <v>43</v>
      </c>
      <c r="B67" s="3">
        <v>7.5</v>
      </c>
      <c r="C67" s="3">
        <v>7.5</v>
      </c>
      <c r="D67" s="1"/>
    </row>
    <row r="68" spans="1:4" x14ac:dyDescent="0.35">
      <c r="A68" s="1" t="s">
        <v>44</v>
      </c>
      <c r="B68" s="3">
        <v>1</v>
      </c>
      <c r="C68" s="3">
        <v>1</v>
      </c>
      <c r="D68" s="1"/>
    </row>
    <row r="69" spans="1:4" x14ac:dyDescent="0.35">
      <c r="A69" s="1" t="s">
        <v>47</v>
      </c>
      <c r="B69" s="3">
        <v>5</v>
      </c>
      <c r="C69" s="3">
        <v>5</v>
      </c>
      <c r="D69" s="1"/>
    </row>
    <row r="70" spans="1:4" x14ac:dyDescent="0.35">
      <c r="A70" s="1"/>
      <c r="B70" s="37">
        <f>B66*B67*B68*B69</f>
        <v>712.5</v>
      </c>
      <c r="C70" s="37">
        <f>C66*C67*C68*C69</f>
        <v>600</v>
      </c>
      <c r="D70" s="1"/>
    </row>
    <row r="71" spans="1:4" x14ac:dyDescent="0.35">
      <c r="B71" s="33"/>
      <c r="C71" s="33"/>
    </row>
    <row r="72" spans="1:4" x14ac:dyDescent="0.35">
      <c r="A72" s="35" t="s">
        <v>92</v>
      </c>
      <c r="B72" s="38" t="s">
        <v>46</v>
      </c>
      <c r="C72" s="38" t="s">
        <v>45</v>
      </c>
      <c r="D72" s="36" t="s">
        <v>94</v>
      </c>
    </row>
    <row r="73" spans="1:4" x14ac:dyDescent="0.35">
      <c r="A73" s="1" t="s">
        <v>41</v>
      </c>
      <c r="B73" s="34">
        <v>15</v>
      </c>
      <c r="C73" s="34">
        <v>12</v>
      </c>
      <c r="D73" s="1">
        <f>B73-C73</f>
        <v>3</v>
      </c>
    </row>
    <row r="74" spans="1:4" x14ac:dyDescent="0.35">
      <c r="A74" s="1" t="s">
        <v>43</v>
      </c>
      <c r="B74" s="3">
        <v>7.5</v>
      </c>
      <c r="C74" s="3">
        <v>7.5</v>
      </c>
      <c r="D74" s="1"/>
    </row>
    <row r="75" spans="1:4" x14ac:dyDescent="0.35">
      <c r="A75" s="1" t="s">
        <v>44</v>
      </c>
      <c r="B75" s="3">
        <v>3</v>
      </c>
      <c r="C75" s="3">
        <v>3</v>
      </c>
      <c r="D75" s="1"/>
    </row>
    <row r="76" spans="1:4" x14ac:dyDescent="0.35">
      <c r="A76" s="1" t="s">
        <v>47</v>
      </c>
      <c r="B76" s="3">
        <v>15</v>
      </c>
      <c r="C76" s="3">
        <v>15</v>
      </c>
      <c r="D76" s="1"/>
    </row>
    <row r="77" spans="1:4" x14ac:dyDescent="0.35">
      <c r="A77" s="1"/>
      <c r="B77" s="37">
        <f>B73*B74*B75*B76</f>
        <v>5062.5</v>
      </c>
      <c r="C77" s="37">
        <f>C73*C74*C75*C76</f>
        <v>4050</v>
      </c>
      <c r="D77" s="1"/>
    </row>
    <row r="78" spans="1:4" x14ac:dyDescent="0.35">
      <c r="A78" s="1"/>
      <c r="B78" s="3"/>
      <c r="C78" s="3"/>
      <c r="D78" s="1"/>
    </row>
    <row r="79" spans="1:4" x14ac:dyDescent="0.35">
      <c r="A79" s="35" t="s">
        <v>93</v>
      </c>
      <c r="B79" s="38" t="s">
        <v>46</v>
      </c>
      <c r="C79" s="38" t="s">
        <v>45</v>
      </c>
      <c r="D79" s="36" t="s">
        <v>94</v>
      </c>
    </row>
    <row r="80" spans="1:4" x14ac:dyDescent="0.35">
      <c r="A80" s="1" t="s">
        <v>41</v>
      </c>
      <c r="B80" s="34">
        <v>17</v>
      </c>
      <c r="C80" s="34">
        <v>14</v>
      </c>
      <c r="D80" s="1">
        <f>B80-C80</f>
        <v>3</v>
      </c>
    </row>
    <row r="81" spans="1:4" x14ac:dyDescent="0.35">
      <c r="A81" s="1" t="s">
        <v>43</v>
      </c>
      <c r="B81" s="3">
        <v>7.5</v>
      </c>
      <c r="C81" s="3">
        <v>7.5</v>
      </c>
      <c r="D81" s="1"/>
    </row>
    <row r="82" spans="1:4" x14ac:dyDescent="0.35">
      <c r="A82" s="1" t="s">
        <v>44</v>
      </c>
      <c r="B82" s="3">
        <v>1</v>
      </c>
      <c r="C82" s="3">
        <v>1</v>
      </c>
      <c r="D82" s="1"/>
    </row>
    <row r="83" spans="1:4" x14ac:dyDescent="0.35">
      <c r="A83" s="1" t="s">
        <v>47</v>
      </c>
      <c r="B83" s="3">
        <v>15</v>
      </c>
      <c r="C83" s="3">
        <v>15</v>
      </c>
      <c r="D83" s="1"/>
    </row>
    <row r="84" spans="1:4" x14ac:dyDescent="0.35">
      <c r="A84" s="1"/>
      <c r="B84" s="37">
        <f>B80*B81*B82*B83</f>
        <v>1912.5</v>
      </c>
      <c r="C84" s="37">
        <f>C80*C81*C82*C83</f>
        <v>1575</v>
      </c>
      <c r="D84" s="1"/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workbookViewId="0">
      <selection activeCell="B2" sqref="B2:C2"/>
    </sheetView>
  </sheetViews>
  <sheetFormatPr defaultRowHeight="14.5" x14ac:dyDescent="0.35"/>
  <cols>
    <col min="2" max="2" width="28.1796875" customWidth="1"/>
    <col min="3" max="3" width="25.453125" customWidth="1"/>
  </cols>
  <sheetData>
    <row r="1" spans="2:3" ht="15" thickBot="1" x14ac:dyDescent="0.4"/>
    <row r="2" spans="2:3" x14ac:dyDescent="0.35">
      <c r="B2" s="82" t="s">
        <v>99</v>
      </c>
      <c r="C2" s="84"/>
    </row>
    <row r="3" spans="2:3" x14ac:dyDescent="0.35">
      <c r="B3" s="90" t="s">
        <v>87</v>
      </c>
      <c r="C3" s="91"/>
    </row>
    <row r="4" spans="2:3" ht="15.5" x14ac:dyDescent="0.35">
      <c r="B4" s="88" t="s">
        <v>88</v>
      </c>
      <c r="C4" s="89"/>
    </row>
    <row r="5" spans="2:3" x14ac:dyDescent="0.35">
      <c r="B5" s="5"/>
      <c r="C5" s="8"/>
    </row>
    <row r="6" spans="2:3" ht="15.5" x14ac:dyDescent="0.35">
      <c r="B6" s="61" t="s">
        <v>76</v>
      </c>
      <c r="C6" s="8"/>
    </row>
    <row r="7" spans="2:3" x14ac:dyDescent="0.35">
      <c r="B7" s="5" t="s">
        <v>78</v>
      </c>
      <c r="C7" s="8"/>
    </row>
    <row r="8" spans="2:3" x14ac:dyDescent="0.35">
      <c r="B8" s="5" t="s">
        <v>77</v>
      </c>
      <c r="C8" s="62">
        <v>13935.960000000012</v>
      </c>
    </row>
    <row r="9" spans="2:3" ht="15.5" x14ac:dyDescent="0.35">
      <c r="B9" s="61" t="s">
        <v>79</v>
      </c>
      <c r="C9" s="62">
        <v>13935.960000000012</v>
      </c>
    </row>
    <row r="10" spans="2:3" x14ac:dyDescent="0.35">
      <c r="B10" s="5"/>
      <c r="C10" s="62"/>
    </row>
    <row r="11" spans="2:3" ht="15.5" x14ac:dyDescent="0.35">
      <c r="B11" s="63" t="s">
        <v>74</v>
      </c>
      <c r="C11" s="64">
        <f>SUM(C9:C10)</f>
        <v>13935.960000000012</v>
      </c>
    </row>
    <row r="12" spans="2:3" ht="15.5" x14ac:dyDescent="0.35">
      <c r="B12" s="65"/>
      <c r="C12" s="66"/>
    </row>
    <row r="13" spans="2:3" ht="15.5" x14ac:dyDescent="0.35">
      <c r="B13" s="65" t="s">
        <v>80</v>
      </c>
      <c r="C13" s="66"/>
    </row>
    <row r="14" spans="2:3" ht="15.5" x14ac:dyDescent="0.35">
      <c r="B14" s="67" t="s">
        <v>75</v>
      </c>
      <c r="C14" s="8"/>
    </row>
    <row r="15" spans="2:3" x14ac:dyDescent="0.35">
      <c r="B15" s="5" t="s">
        <v>81</v>
      </c>
      <c r="C15" s="8"/>
    </row>
    <row r="16" spans="2:3" x14ac:dyDescent="0.35">
      <c r="B16" s="5" t="s">
        <v>82</v>
      </c>
      <c r="C16" s="8"/>
    </row>
    <row r="17" spans="2:3" ht="15.5" x14ac:dyDescent="0.35">
      <c r="B17" s="61"/>
      <c r="C17" s="8"/>
    </row>
    <row r="18" spans="2:3" x14ac:dyDescent="0.35">
      <c r="B18" s="68" t="s">
        <v>83</v>
      </c>
      <c r="C18" s="8"/>
    </row>
    <row r="19" spans="2:3" ht="15.5" x14ac:dyDescent="0.35">
      <c r="B19" s="67" t="s">
        <v>84</v>
      </c>
      <c r="C19" s="69"/>
    </row>
    <row r="20" spans="2:3" x14ac:dyDescent="0.35">
      <c r="B20" s="58" t="s">
        <v>85</v>
      </c>
      <c r="C20" s="62">
        <v>13935.960000000012</v>
      </c>
    </row>
    <row r="21" spans="2:3" x14ac:dyDescent="0.35">
      <c r="B21" s="5"/>
      <c r="C21" s="62"/>
    </row>
    <row r="22" spans="2:3" ht="15" thickBot="1" x14ac:dyDescent="0.4">
      <c r="B22" s="16" t="s">
        <v>86</v>
      </c>
      <c r="C22" s="70">
        <f>SUM(C20:C21)</f>
        <v>13935.960000000012</v>
      </c>
    </row>
  </sheetData>
  <mergeCells count="3">
    <mergeCell ref="B4:C4"/>
    <mergeCell ref="B2:C2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workbookViewId="0">
      <selection activeCell="B2" sqref="B2:C2"/>
    </sheetView>
  </sheetViews>
  <sheetFormatPr defaultRowHeight="14.5" x14ac:dyDescent="0.35"/>
  <cols>
    <col min="2" max="2" width="28.1796875" customWidth="1"/>
    <col min="3" max="3" width="25.453125" customWidth="1"/>
  </cols>
  <sheetData>
    <row r="1" spans="2:3" ht="15" thickBot="1" x14ac:dyDescent="0.4"/>
    <row r="2" spans="2:3" x14ac:dyDescent="0.35">
      <c r="B2" s="82" t="s">
        <v>99</v>
      </c>
      <c r="C2" s="84"/>
    </row>
    <row r="3" spans="2:3" x14ac:dyDescent="0.35">
      <c r="B3" s="90" t="s">
        <v>87</v>
      </c>
      <c r="C3" s="91"/>
    </row>
    <row r="4" spans="2:3" ht="15.5" x14ac:dyDescent="0.35">
      <c r="B4" s="88" t="s">
        <v>89</v>
      </c>
      <c r="C4" s="89"/>
    </row>
    <row r="5" spans="2:3" x14ac:dyDescent="0.35">
      <c r="B5" s="5"/>
      <c r="C5" s="8"/>
    </row>
    <row r="6" spans="2:3" ht="15.5" x14ac:dyDescent="0.35">
      <c r="B6" s="61" t="s">
        <v>76</v>
      </c>
      <c r="C6" s="8"/>
    </row>
    <row r="7" spans="2:3" x14ac:dyDescent="0.35">
      <c r="B7" s="5" t="s">
        <v>78</v>
      </c>
      <c r="C7" s="8"/>
    </row>
    <row r="8" spans="2:3" x14ac:dyDescent="0.35">
      <c r="B8" s="5" t="s">
        <v>77</v>
      </c>
      <c r="C8" s="62">
        <v>34197.924800000001</v>
      </c>
    </row>
    <row r="9" spans="2:3" ht="15.5" x14ac:dyDescent="0.35">
      <c r="B9" s="61" t="s">
        <v>79</v>
      </c>
      <c r="C9" s="62">
        <v>34197.924800000001</v>
      </c>
    </row>
    <row r="10" spans="2:3" x14ac:dyDescent="0.35">
      <c r="B10" s="5"/>
      <c r="C10" s="62"/>
    </row>
    <row r="11" spans="2:3" ht="15.5" x14ac:dyDescent="0.35">
      <c r="B11" s="63" t="s">
        <v>74</v>
      </c>
      <c r="C11" s="64">
        <f>SUM(C9:C10)</f>
        <v>34197.924800000001</v>
      </c>
    </row>
    <row r="12" spans="2:3" ht="15.5" x14ac:dyDescent="0.35">
      <c r="B12" s="65"/>
      <c r="C12" s="71"/>
    </row>
    <row r="13" spans="2:3" ht="15.5" x14ac:dyDescent="0.35">
      <c r="B13" s="65" t="s">
        <v>80</v>
      </c>
      <c r="C13" s="66"/>
    </row>
    <row r="14" spans="2:3" ht="15.5" x14ac:dyDescent="0.35">
      <c r="B14" s="67" t="s">
        <v>75</v>
      </c>
      <c r="C14" s="8"/>
    </row>
    <row r="15" spans="2:3" x14ac:dyDescent="0.35">
      <c r="B15" s="5" t="s">
        <v>81</v>
      </c>
      <c r="C15" s="8"/>
    </row>
    <row r="16" spans="2:3" x14ac:dyDescent="0.35">
      <c r="B16" s="5" t="s">
        <v>82</v>
      </c>
      <c r="C16" s="8"/>
    </row>
    <row r="17" spans="2:3" ht="15.5" x14ac:dyDescent="0.35">
      <c r="B17" s="61"/>
      <c r="C17" s="8"/>
    </row>
    <row r="18" spans="2:3" x14ac:dyDescent="0.35">
      <c r="B18" s="68" t="s">
        <v>83</v>
      </c>
      <c r="C18" s="8"/>
    </row>
    <row r="19" spans="2:3" ht="15.5" x14ac:dyDescent="0.35">
      <c r="B19" s="67" t="s">
        <v>84</v>
      </c>
      <c r="C19" s="69"/>
    </row>
    <row r="20" spans="2:3" x14ac:dyDescent="0.35">
      <c r="B20" s="58" t="s">
        <v>85</v>
      </c>
      <c r="C20" s="62">
        <v>34197.924800000001</v>
      </c>
    </row>
    <row r="21" spans="2:3" x14ac:dyDescent="0.35">
      <c r="B21" s="5"/>
      <c r="C21" s="62"/>
    </row>
    <row r="22" spans="2:3" ht="15" thickBot="1" x14ac:dyDescent="0.4">
      <c r="B22" s="16" t="s">
        <v>86</v>
      </c>
      <c r="C22" s="70">
        <f>SUM(C20:C21)</f>
        <v>34197.924800000001</v>
      </c>
    </row>
  </sheetData>
  <mergeCells count="3">
    <mergeCell ref="B2:C2"/>
    <mergeCell ref="B4:C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</vt:lpstr>
      <vt:lpstr>Income Statement Year 1</vt:lpstr>
      <vt:lpstr>Income Statement Year 2</vt:lpstr>
      <vt:lpstr>Income Statement Year 3</vt:lpstr>
      <vt:lpstr>Cash Flow 1</vt:lpstr>
      <vt:lpstr>Cash Flow 2</vt:lpstr>
      <vt:lpstr>Cash Flow 3</vt:lpstr>
      <vt:lpstr>Balance Sheet 1</vt:lpstr>
      <vt:lpstr>Balance Sheet 2</vt:lpstr>
      <vt:lpstr>Balance Sheet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2025-04-21T00:20:26Z</dcterms:modified>
</cp:coreProperties>
</file>